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E284"/>
  <c r="B284" s="1"/>
  <c r="H283"/>
  <c r="G283"/>
  <c r="F283"/>
  <c r="F282"/>
  <c r="H281"/>
  <c r="G281"/>
  <c r="F281"/>
  <c r="E281"/>
  <c r="B281" s="1"/>
  <c r="H280"/>
  <c r="G280"/>
  <c r="F280"/>
  <c r="H279"/>
  <c r="E279" s="1"/>
  <c r="B279" s="1"/>
  <c r="G279"/>
  <c r="F279"/>
  <c r="F278"/>
  <c r="F277"/>
  <c r="F276"/>
  <c r="F275" s="1"/>
  <c r="F274"/>
  <c r="L273"/>
  <c r="H273"/>
  <c r="F273"/>
  <c r="I272"/>
  <c r="H272"/>
  <c r="F272"/>
  <c r="E272"/>
  <c r="B272" s="1"/>
  <c r="E271"/>
  <c r="M270"/>
  <c r="L270"/>
  <c r="E270"/>
  <c r="M269"/>
  <c r="L269"/>
  <c r="F269" s="1"/>
  <c r="B269" s="1"/>
  <c r="E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M225"/>
  <c r="L225"/>
  <c r="F225"/>
  <c r="E225"/>
  <c r="B225"/>
  <c r="M224"/>
  <c r="L224"/>
  <c r="F224" s="1"/>
  <c r="E224"/>
  <c r="M223"/>
  <c r="L223"/>
  <c r="F223"/>
  <c r="E223"/>
  <c r="B223"/>
  <c r="M222"/>
  <c r="L222"/>
  <c r="F222" s="1"/>
  <c r="E222"/>
  <c r="M221"/>
  <c r="L221"/>
  <c r="F221"/>
  <c r="E221"/>
  <c r="B221"/>
  <c r="M220"/>
  <c r="L220"/>
  <c r="F220" s="1"/>
  <c r="E220"/>
  <c r="M219"/>
  <c r="L219"/>
  <c r="F219"/>
  <c r="E219"/>
  <c r="B219"/>
  <c r="M218"/>
  <c r="L218"/>
  <c r="E218"/>
  <c r="M217"/>
  <c r="L217"/>
  <c r="F217"/>
  <c r="E217"/>
  <c r="B217"/>
  <c r="M216"/>
  <c r="L216"/>
  <c r="F216" s="1"/>
  <c r="E216"/>
  <c r="M215"/>
  <c r="L215"/>
  <c r="F215"/>
  <c r="E215"/>
  <c r="B215"/>
  <c r="M214"/>
  <c r="L214"/>
  <c r="F214" s="1"/>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H157"/>
  <c r="G157"/>
  <c r="F157"/>
  <c r="E157"/>
  <c r="B157" s="1"/>
  <c r="H156"/>
  <c r="G156"/>
  <c r="F156"/>
  <c r="H155"/>
  <c r="G155"/>
  <c r="F155"/>
  <c r="E155"/>
  <c r="B155" s="1"/>
  <c r="H154"/>
  <c r="G154"/>
  <c r="F154"/>
  <c r="H153"/>
  <c r="G153"/>
  <c r="F153"/>
  <c r="E153"/>
  <c r="B153" s="1"/>
  <c r="H152"/>
  <c r="G152"/>
  <c r="F152"/>
  <c r="H151"/>
  <c r="G151"/>
  <c r="F151"/>
  <c r="E151"/>
  <c r="B151" s="1"/>
  <c r="H150"/>
  <c r="G150"/>
  <c r="F150"/>
  <c r="H149"/>
  <c r="G149"/>
  <c r="F149"/>
  <c r="E149"/>
  <c r="B149" s="1"/>
  <c r="H148"/>
  <c r="G148"/>
  <c r="F148"/>
  <c r="H147"/>
  <c r="G147"/>
  <c r="F147"/>
  <c r="E147"/>
  <c r="B147" s="1"/>
  <c r="H146"/>
  <c r="G146"/>
  <c r="F146"/>
  <c r="H145"/>
  <c r="G145"/>
  <c r="F145"/>
  <c r="E145"/>
  <c r="B145" s="1"/>
  <c r="H144"/>
  <c r="G144"/>
  <c r="F144"/>
  <c r="H143"/>
  <c r="G143"/>
  <c r="F143"/>
  <c r="E143"/>
  <c r="B143" s="1"/>
  <c r="F142"/>
  <c r="H141"/>
  <c r="E141" s="1"/>
  <c r="B141" s="1"/>
  <c r="G141"/>
  <c r="F141"/>
  <c r="H140"/>
  <c r="E140" s="1"/>
  <c r="B140" s="1"/>
  <c r="G140"/>
  <c r="F140"/>
  <c r="H139"/>
  <c r="G139"/>
  <c r="F139"/>
  <c r="E139"/>
  <c r="B139" s="1"/>
  <c r="H138"/>
  <c r="G138"/>
  <c r="F138"/>
  <c r="H137"/>
  <c r="E137" s="1"/>
  <c r="B137" s="1"/>
  <c r="G137"/>
  <c r="F137"/>
  <c r="H136"/>
  <c r="E136" s="1"/>
  <c r="B136" s="1"/>
  <c r="G136"/>
  <c r="F136"/>
  <c r="H135"/>
  <c r="G135"/>
  <c r="F135"/>
  <c r="E135"/>
  <c r="B135" s="1"/>
  <c r="H134"/>
  <c r="G134"/>
  <c r="F134"/>
  <c r="H133"/>
  <c r="E133" s="1"/>
  <c r="B133" s="1"/>
  <c r="G133"/>
  <c r="F133"/>
  <c r="H132"/>
  <c r="E132" s="1"/>
  <c r="B132" s="1"/>
  <c r="G132"/>
  <c r="F132"/>
  <c r="H131"/>
  <c r="G131"/>
  <c r="F131"/>
  <c r="E131"/>
  <c r="B131" s="1"/>
  <c r="H130"/>
  <c r="G130"/>
  <c r="F130"/>
  <c r="H129"/>
  <c r="E129" s="1"/>
  <c r="B129" s="1"/>
  <c r="G129"/>
  <c r="F129"/>
  <c r="H128"/>
  <c r="E128" s="1"/>
  <c r="B128" s="1"/>
  <c r="G128"/>
  <c r="F128"/>
  <c r="H127"/>
  <c r="G127"/>
  <c r="F127"/>
  <c r="E127"/>
  <c r="B127" s="1"/>
  <c r="H126"/>
  <c r="G126"/>
  <c r="F126"/>
  <c r="H125"/>
  <c r="E125" s="1"/>
  <c r="B125" s="1"/>
  <c r="G125"/>
  <c r="F125"/>
  <c r="H124"/>
  <c r="E124" s="1"/>
  <c r="B124" s="1"/>
  <c r="G124"/>
  <c r="F124"/>
  <c r="H123"/>
  <c r="G123"/>
  <c r="F123"/>
  <c r="E123"/>
  <c r="B123" s="1"/>
  <c r="H122"/>
  <c r="G122"/>
  <c r="F122"/>
  <c r="H121"/>
  <c r="E121" s="1"/>
  <c r="B121" s="1"/>
  <c r="G121"/>
  <c r="F121"/>
  <c r="H120"/>
  <c r="E120" s="1"/>
  <c r="B120" s="1"/>
  <c r="G120"/>
  <c r="F120"/>
  <c r="H119"/>
  <c r="G119"/>
  <c r="F119"/>
  <c r="E119"/>
  <c r="B119" s="1"/>
  <c r="H118"/>
  <c r="G118"/>
  <c r="F118"/>
  <c r="H117"/>
  <c r="E117" s="1"/>
  <c r="B117" s="1"/>
  <c r="G117"/>
  <c r="F117"/>
  <c r="H116"/>
  <c r="E116" s="1"/>
  <c r="B116" s="1"/>
  <c r="G116"/>
  <c r="F116"/>
  <c r="H115"/>
  <c r="G115"/>
  <c r="F115"/>
  <c r="E115"/>
  <c r="B115" s="1"/>
  <c r="H114"/>
  <c r="G114"/>
  <c r="F114"/>
  <c r="H113"/>
  <c r="E113" s="1"/>
  <c r="B113" s="1"/>
  <c r="G113"/>
  <c r="F113"/>
  <c r="H112"/>
  <c r="E112" s="1"/>
  <c r="B112" s="1"/>
  <c r="G112"/>
  <c r="F112"/>
  <c r="H111"/>
  <c r="G111"/>
  <c r="F111"/>
  <c r="E111"/>
  <c r="B111" s="1"/>
  <c r="H110"/>
  <c r="G110"/>
  <c r="F110"/>
  <c r="H109"/>
  <c r="E109" s="1"/>
  <c r="B109" s="1"/>
  <c r="G109"/>
  <c r="F109"/>
  <c r="H108"/>
  <c r="E108" s="1"/>
  <c r="B108" s="1"/>
  <c r="G108"/>
  <c r="F108"/>
  <c r="H107"/>
  <c r="G107"/>
  <c r="F107"/>
  <c r="E107"/>
  <c r="B107" s="1"/>
  <c r="H106"/>
  <c r="G106"/>
  <c r="F106"/>
  <c r="H105"/>
  <c r="E105" s="1"/>
  <c r="B105" s="1"/>
  <c r="G105"/>
  <c r="F105"/>
  <c r="H104"/>
  <c r="E104" s="1"/>
  <c r="B104" s="1"/>
  <c r="G104"/>
  <c r="F104"/>
  <c r="H103"/>
  <c r="G103"/>
  <c r="F103"/>
  <c r="E103"/>
  <c r="B103" s="1"/>
  <c r="H102"/>
  <c r="G102"/>
  <c r="F102"/>
  <c r="H101"/>
  <c r="E101" s="1"/>
  <c r="B101" s="1"/>
  <c r="G101"/>
  <c r="F101"/>
  <c r="H100"/>
  <c r="E100" s="1"/>
  <c r="B100" s="1"/>
  <c r="G100"/>
  <c r="F100"/>
  <c r="H99"/>
  <c r="G99"/>
  <c r="F99"/>
  <c r="E99"/>
  <c r="B99" s="1"/>
  <c r="H98"/>
  <c r="G98"/>
  <c r="F98"/>
  <c r="H97"/>
  <c r="E97" s="1"/>
  <c r="B97" s="1"/>
  <c r="G97"/>
  <c r="F97"/>
  <c r="H96"/>
  <c r="E96" s="1"/>
  <c r="B96" s="1"/>
  <c r="G96"/>
  <c r="F96"/>
  <c r="H95"/>
  <c r="G95"/>
  <c r="F95"/>
  <c r="E95"/>
  <c r="B95" s="1"/>
  <c r="H94"/>
  <c r="G94"/>
  <c r="F94"/>
  <c r="H93"/>
  <c r="E93" s="1"/>
  <c r="B93" s="1"/>
  <c r="G93"/>
  <c r="F93"/>
  <c r="H92"/>
  <c r="E92" s="1"/>
  <c r="B92" s="1"/>
  <c r="G92"/>
  <c r="F92"/>
  <c r="H91"/>
  <c r="G91"/>
  <c r="F91"/>
  <c r="E91"/>
  <c r="B91" s="1"/>
  <c r="H90"/>
  <c r="G90"/>
  <c r="F90"/>
  <c r="H89"/>
  <c r="E89" s="1"/>
  <c r="B89" s="1"/>
  <c r="G89"/>
  <c r="F89"/>
  <c r="H88"/>
  <c r="E88" s="1"/>
  <c r="B88" s="1"/>
  <c r="G88"/>
  <c r="F88"/>
  <c r="H87"/>
  <c r="G87"/>
  <c r="F87"/>
  <c r="H86"/>
  <c r="E86" s="1"/>
  <c r="B86" s="1"/>
  <c r="G86"/>
  <c r="F86"/>
  <c r="H85"/>
  <c r="E85" s="1"/>
  <c r="B85" s="1"/>
  <c r="G85"/>
  <c r="F85"/>
  <c r="H84"/>
  <c r="G84"/>
  <c r="F84"/>
  <c r="E84"/>
  <c r="B84" s="1"/>
  <c r="H83"/>
  <c r="G83"/>
  <c r="F83"/>
  <c r="H82"/>
  <c r="E82" s="1"/>
  <c r="B82" s="1"/>
  <c r="G82"/>
  <c r="F82"/>
  <c r="H81"/>
  <c r="E81" s="1"/>
  <c r="B81" s="1"/>
  <c r="G81"/>
  <c r="F81"/>
  <c r="H80"/>
  <c r="G80"/>
  <c r="F80"/>
  <c r="E80"/>
  <c r="B80" s="1"/>
  <c r="H79"/>
  <c r="G79"/>
  <c r="F79"/>
  <c r="H78"/>
  <c r="E78" s="1"/>
  <c r="B78" s="1"/>
  <c r="G78"/>
  <c r="F78"/>
  <c r="H77"/>
  <c r="E77" s="1"/>
  <c r="B77" s="1"/>
  <c r="G77"/>
  <c r="F77"/>
  <c r="H76"/>
  <c r="G76"/>
  <c r="F76"/>
  <c r="E76"/>
  <c r="B76" s="1"/>
  <c r="H75"/>
  <c r="G75"/>
  <c r="F75"/>
  <c r="H74"/>
  <c r="E74" s="1"/>
  <c r="B74" s="1"/>
  <c r="G74"/>
  <c r="F74"/>
  <c r="H73"/>
  <c r="E73" s="1"/>
  <c r="B73" s="1"/>
  <c r="G73"/>
  <c r="F73"/>
  <c r="H72"/>
  <c r="G72"/>
  <c r="F72"/>
  <c r="E72"/>
  <c r="B72" s="1"/>
  <c r="H71"/>
  <c r="G71"/>
  <c r="F71"/>
  <c r="H70"/>
  <c r="E70" s="1"/>
  <c r="B70" s="1"/>
  <c r="G70"/>
  <c r="F70"/>
  <c r="H69"/>
  <c r="E69" s="1"/>
  <c r="B69" s="1"/>
  <c r="G69"/>
  <c r="F69"/>
  <c r="H68"/>
  <c r="G68"/>
  <c r="F68"/>
  <c r="E68"/>
  <c r="B68" s="1"/>
  <c r="H67"/>
  <c r="G67"/>
  <c r="F67"/>
  <c r="H66"/>
  <c r="E66" s="1"/>
  <c r="B66" s="1"/>
  <c r="G66"/>
  <c r="F66"/>
  <c r="H65"/>
  <c r="E65" s="1"/>
  <c r="B65" s="1"/>
  <c r="G65"/>
  <c r="F65"/>
  <c r="H64"/>
  <c r="G64"/>
  <c r="F64"/>
  <c r="E64"/>
  <c r="B64" s="1"/>
  <c r="H63"/>
  <c r="G63"/>
  <c r="F63"/>
  <c r="H62"/>
  <c r="E62" s="1"/>
  <c r="B62" s="1"/>
  <c r="G62"/>
  <c r="F62"/>
  <c r="H61"/>
  <c r="E61" s="1"/>
  <c r="B61" s="1"/>
  <c r="G61"/>
  <c r="F61"/>
  <c r="H60"/>
  <c r="G60"/>
  <c r="F60"/>
  <c r="E60"/>
  <c r="B60" s="1"/>
  <c r="H59"/>
  <c r="G59"/>
  <c r="F59"/>
  <c r="H58"/>
  <c r="E58" s="1"/>
  <c r="B58" s="1"/>
  <c r="G58"/>
  <c r="F58"/>
  <c r="H57"/>
  <c r="E57" s="1"/>
  <c r="B57" s="1"/>
  <c r="G57"/>
  <c r="F57"/>
  <c r="H56"/>
  <c r="G56"/>
  <c r="F56"/>
  <c r="E56"/>
  <c r="B56" s="1"/>
  <c r="H55"/>
  <c r="G55"/>
  <c r="F55"/>
  <c r="H54"/>
  <c r="E54" s="1"/>
  <c r="B54" s="1"/>
  <c r="G54"/>
  <c r="F54"/>
  <c r="H53"/>
  <c r="E53" s="1"/>
  <c r="B53" s="1"/>
  <c r="G53"/>
  <c r="F53"/>
  <c r="H52"/>
  <c r="G52"/>
  <c r="F52"/>
  <c r="E52"/>
  <c r="B52" s="1"/>
  <c r="H51"/>
  <c r="G51"/>
  <c r="F51"/>
  <c r="H50"/>
  <c r="E50" s="1"/>
  <c r="B50" s="1"/>
  <c r="G50"/>
  <c r="F50"/>
  <c r="H49"/>
  <c r="E49" s="1"/>
  <c r="B49" s="1"/>
  <c r="G49"/>
  <c r="F49"/>
  <c r="H48"/>
  <c r="G48"/>
  <c r="F48"/>
  <c r="E48"/>
  <c r="B48" s="1"/>
  <c r="H47"/>
  <c r="G47"/>
  <c r="F47"/>
  <c r="H46"/>
  <c r="E46" s="1"/>
  <c r="B46" s="1"/>
  <c r="G46"/>
  <c r="F46"/>
  <c r="H45"/>
  <c r="E45" s="1"/>
  <c r="B45" s="1"/>
  <c r="G45"/>
  <c r="F45"/>
  <c r="H44"/>
  <c r="E44" s="1"/>
  <c r="B44" s="1"/>
  <c r="G44"/>
  <c r="F44"/>
  <c r="H43"/>
  <c r="G43"/>
  <c r="F43"/>
  <c r="H42"/>
  <c r="E42" s="1"/>
  <c r="B42" s="1"/>
  <c r="G42"/>
  <c r="F42"/>
  <c r="H41"/>
  <c r="E41" s="1"/>
  <c r="B41" s="1"/>
  <c r="G41"/>
  <c r="F41"/>
  <c r="H40"/>
  <c r="E40" s="1"/>
  <c r="B40" s="1"/>
  <c r="G40"/>
  <c r="F40"/>
  <c r="H39"/>
  <c r="G39"/>
  <c r="F39"/>
  <c r="H38"/>
  <c r="E38" s="1"/>
  <c r="B38" s="1"/>
  <c r="G38"/>
  <c r="F38"/>
  <c r="H37"/>
  <c r="E37" s="1"/>
  <c r="B37" s="1"/>
  <c r="G37"/>
  <c r="F37"/>
  <c r="H36"/>
  <c r="G36"/>
  <c r="F36"/>
  <c r="E36"/>
  <c r="B36" s="1"/>
  <c r="H35"/>
  <c r="G35"/>
  <c r="F35"/>
  <c r="H34"/>
  <c r="E34" s="1"/>
  <c r="B34" s="1"/>
  <c r="G34"/>
  <c r="F34"/>
  <c r="H33"/>
  <c r="E33" s="1"/>
  <c r="B33" s="1"/>
  <c r="G33"/>
  <c r="F33"/>
  <c r="H32"/>
  <c r="G32"/>
  <c r="F32"/>
  <c r="E32"/>
  <c r="B32" s="1"/>
  <c r="H31"/>
  <c r="G31"/>
  <c r="F31"/>
  <c r="H30"/>
  <c r="E30" s="1"/>
  <c r="B30" s="1"/>
  <c r="G30"/>
  <c r="F30"/>
  <c r="H29"/>
  <c r="G29"/>
  <c r="F29"/>
  <c r="H28"/>
  <c r="G28"/>
  <c r="F28"/>
  <c r="E28"/>
  <c r="B28" s="1"/>
  <c r="H27"/>
  <c r="G27"/>
  <c r="F27"/>
  <c r="H26"/>
  <c r="G26"/>
  <c r="F26"/>
  <c r="H25"/>
  <c r="E25" s="1"/>
  <c r="B25" s="1"/>
  <c r="G25"/>
  <c r="F25"/>
  <c r="H24"/>
  <c r="G24"/>
  <c r="F24"/>
  <c r="E24"/>
  <c r="B24" s="1"/>
  <c r="H23"/>
  <c r="G23"/>
  <c r="F23"/>
  <c r="H22"/>
  <c r="E22" s="1"/>
  <c r="B22" s="1"/>
  <c r="G22"/>
  <c r="F22"/>
  <c r="H21"/>
  <c r="E21" s="1"/>
  <c r="B21" s="1"/>
  <c r="G21"/>
  <c r="F21"/>
  <c r="F20"/>
  <c r="F4"/>
  <c r="O3"/>
  <c r="G273" s="1"/>
  <c r="E273" s="1"/>
  <c r="B273" s="1"/>
  <c r="I3"/>
  <c r="H3"/>
  <c r="G3"/>
  <c r="D101" i="8"/>
  <c r="D95"/>
  <c r="D90"/>
  <c r="D85"/>
  <c r="D80"/>
  <c r="D75"/>
  <c r="D70"/>
  <c r="D65"/>
  <c r="D60"/>
  <c r="D55"/>
  <c r="D50"/>
  <c r="D44"/>
  <c r="D36"/>
  <c r="D26"/>
  <c r="D24" s="1"/>
  <c r="D18"/>
  <c r="D8"/>
  <c r="D6" s="1"/>
  <c r="C1481" i="1" s="1"/>
  <c r="H1481" s="1"/>
  <c r="E44" i="7"/>
  <c r="D44"/>
  <c r="E39"/>
  <c r="D39"/>
  <c r="E38"/>
  <c r="D38"/>
  <c r="E30"/>
  <c r="D30"/>
  <c r="E23"/>
  <c r="D23"/>
  <c r="E22"/>
  <c r="D22"/>
  <c r="E14"/>
  <c r="D14"/>
  <c r="E7"/>
  <c r="D7"/>
  <c r="E6"/>
  <c r="D6"/>
  <c r="E5"/>
  <c r="D5"/>
  <c r="G297" i="9" s="1"/>
  <c r="E297" s="1"/>
  <c r="F140" i="6"/>
  <c r="F139"/>
  <c r="F138"/>
  <c r="F137"/>
  <c r="F136"/>
  <c r="F135"/>
  <c r="F134"/>
  <c r="F133"/>
  <c r="F132"/>
  <c r="F131"/>
  <c r="E130"/>
  <c r="D130"/>
  <c r="F130"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E141"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E258"/>
  <c r="F257"/>
  <c r="F256"/>
  <c r="F255"/>
  <c r="F254"/>
  <c r="F253"/>
  <c r="F252"/>
  <c r="F251"/>
  <c r="E250"/>
  <c r="D250"/>
  <c r="F250" s="1"/>
  <c r="F249"/>
  <c r="F248"/>
  <c r="F247"/>
  <c r="E246"/>
  <c r="E245" s="1"/>
  <c r="D246"/>
  <c r="F246" s="1"/>
  <c r="D245"/>
  <c r="F245" s="1"/>
  <c r="F244"/>
  <c r="F243"/>
  <c r="E242"/>
  <c r="D242"/>
  <c r="F242" s="1"/>
  <c r="F241"/>
  <c r="F240"/>
  <c r="E239"/>
  <c r="D239"/>
  <c r="F239" s="1"/>
  <c r="E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292" i="9" s="1"/>
  <c r="F205" i="5"/>
  <c r="F204"/>
  <c r="F203"/>
  <c r="F202"/>
  <c r="F201"/>
  <c r="F200"/>
  <c r="F199"/>
  <c r="E198"/>
  <c r="D198"/>
  <c r="F198" s="1"/>
  <c r="F197"/>
  <c r="F196"/>
  <c r="F195"/>
  <c r="F194"/>
  <c r="F193"/>
  <c r="F192"/>
  <c r="E191"/>
  <c r="D191"/>
  <c r="F191" s="1"/>
  <c r="E190"/>
  <c r="H291" i="9" s="1"/>
  <c r="F189" i="5"/>
  <c r="F188"/>
  <c r="F187"/>
  <c r="F186"/>
  <c r="F185"/>
  <c r="F184"/>
  <c r="F183"/>
  <c r="F182"/>
  <c r="F181"/>
  <c r="E180"/>
  <c r="E177" s="1"/>
  <c r="D180"/>
  <c r="F180" s="1"/>
  <c r="F179"/>
  <c r="F178"/>
  <c r="D177"/>
  <c r="G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E87" i="5"/>
  <c r="F86"/>
  <c r="F85"/>
  <c r="F84"/>
  <c r="F83"/>
  <c r="F82"/>
  <c r="F81"/>
  <c r="F80"/>
  <c r="E79"/>
  <c r="E78" s="1"/>
  <c r="D79"/>
  <c r="F79" s="1"/>
  <c r="D78"/>
  <c r="F78" s="1"/>
  <c r="F77"/>
  <c r="F76"/>
  <c r="F75"/>
  <c r="F74"/>
  <c r="F73"/>
  <c r="F72"/>
  <c r="F71"/>
  <c r="E70"/>
  <c r="D70"/>
  <c r="F70"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E593"/>
  <c r="F592"/>
  <c r="F591"/>
  <c r="E590"/>
  <c r="D590"/>
  <c r="F590" s="1"/>
  <c r="F589"/>
  <c r="F588"/>
  <c r="E587"/>
  <c r="D587"/>
  <c r="F587" s="1"/>
  <c r="F586"/>
  <c r="E585"/>
  <c r="D585"/>
  <c r="F585" s="1"/>
  <c r="F584"/>
  <c r="F583"/>
  <c r="F582"/>
  <c r="E581"/>
  <c r="E580" s="1"/>
  <c r="D581"/>
  <c r="F581" s="1"/>
  <c r="D580"/>
  <c r="F580" s="1"/>
  <c r="F579"/>
  <c r="F578"/>
  <c r="E577"/>
  <c r="D577"/>
  <c r="F577" s="1"/>
  <c r="F576"/>
  <c r="F575"/>
  <c r="E574"/>
  <c r="D574"/>
  <c r="F574" s="1"/>
  <c r="F573"/>
  <c r="F572"/>
  <c r="E571"/>
  <c r="D571"/>
  <c r="F571" s="1"/>
  <c r="F570"/>
  <c r="F569"/>
  <c r="E568"/>
  <c r="D568"/>
  <c r="F568" s="1"/>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E528" s="1"/>
  <c r="F527"/>
  <c r="F526"/>
  <c r="E525"/>
  <c r="D525"/>
  <c r="F525" s="1"/>
  <c r="F524"/>
  <c r="F523"/>
  <c r="E522"/>
  <c r="D522"/>
  <c r="F522" s="1"/>
  <c r="F521"/>
  <c r="F520"/>
  <c r="E519"/>
  <c r="D519"/>
  <c r="F519" s="1"/>
  <c r="F518"/>
  <c r="F517"/>
  <c r="E516"/>
  <c r="D516"/>
  <c r="F516"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F460"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21"/>
  <c r="E418"/>
  <c r="D418"/>
  <c r="F418" s="1"/>
  <c r="E417"/>
  <c r="D417"/>
  <c r="F417" s="1"/>
  <c r="E416"/>
  <c r="E643" s="1"/>
  <c r="D416"/>
  <c r="F411"/>
  <c r="F410"/>
  <c r="F409"/>
  <c r="F406"/>
  <c r="F405"/>
  <c r="F404"/>
  <c r="F403"/>
  <c r="E402"/>
  <c r="D402"/>
  <c r="F402" s="1"/>
  <c r="F401"/>
  <c r="E400"/>
  <c r="D400"/>
  <c r="F400" s="1"/>
  <c r="F399"/>
  <c r="F398"/>
  <c r="E397"/>
  <c r="D397"/>
  <c r="F397"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4" s="1"/>
  <c r="D363"/>
  <c r="F363" s="1"/>
  <c r="F362"/>
  <c r="F361"/>
  <c r="F360"/>
  <c r="F359"/>
  <c r="F358"/>
  <c r="F357"/>
  <c r="E356"/>
  <c r="D356"/>
  <c r="F356" s="1"/>
  <c r="F355"/>
  <c r="F354"/>
  <c r="F353"/>
  <c r="E352"/>
  <c r="E351" s="1"/>
  <c r="E350" s="1"/>
  <c r="D352"/>
  <c r="F352" s="1"/>
  <c r="D351"/>
  <c r="F351" s="1"/>
  <c r="F349"/>
  <c r="E348"/>
  <c r="D348"/>
  <c r="F348" s="1"/>
  <c r="F347"/>
  <c r="F346"/>
  <c r="E345"/>
  <c r="D345"/>
  <c r="F345"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D311"/>
  <c r="F311" s="1"/>
  <c r="F310"/>
  <c r="F309"/>
  <c r="F308"/>
  <c r="F307"/>
  <c r="F306"/>
  <c r="F305"/>
  <c r="E304"/>
  <c r="D304"/>
  <c r="F304" s="1"/>
  <c r="F303"/>
  <c r="F302"/>
  <c r="F301"/>
  <c r="E300"/>
  <c r="E299" s="1"/>
  <c r="E298" s="1"/>
  <c r="E407" s="1"/>
  <c r="D300"/>
  <c r="F300" s="1"/>
  <c r="D299"/>
  <c r="F299"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E224" s="1"/>
  <c r="D225"/>
  <c r="F225" s="1"/>
  <c r="D224"/>
  <c r="F224" s="1"/>
  <c r="F223"/>
  <c r="F222"/>
  <c r="F221"/>
  <c r="F220"/>
  <c r="E219"/>
  <c r="D219"/>
  <c r="F219" s="1"/>
  <c r="F218"/>
  <c r="F217"/>
  <c r="E216"/>
  <c r="D216"/>
  <c r="F216" s="1"/>
  <c r="E215"/>
  <c r="F214"/>
  <c r="F213"/>
  <c r="F212"/>
  <c r="F211"/>
  <c r="E210"/>
  <c r="D210"/>
  <c r="F209"/>
  <c r="F208"/>
  <c r="F207"/>
  <c r="F206"/>
  <c r="F205"/>
  <c r="F204"/>
  <c r="F203"/>
  <c r="E202"/>
  <c r="D202"/>
  <c r="F202" s="1"/>
  <c r="F201"/>
  <c r="F200"/>
  <c r="F199"/>
  <c r="F198"/>
  <c r="E197"/>
  <c r="D197"/>
  <c r="F197" s="1"/>
  <c r="D196"/>
  <c r="F195"/>
  <c r="F194"/>
  <c r="F193"/>
  <c r="F192"/>
  <c r="F191"/>
  <c r="F190"/>
  <c r="F189"/>
  <c r="E188"/>
  <c r="D188"/>
  <c r="F188" s="1"/>
  <c r="F187"/>
  <c r="F186"/>
  <c r="F185"/>
  <c r="F184"/>
  <c r="F183"/>
  <c r="F182"/>
  <c r="F181"/>
  <c r="F180"/>
  <c r="F179"/>
  <c r="F178"/>
  <c r="E177"/>
  <c r="E163" s="1"/>
  <c r="D159" i="1" s="1"/>
  <c r="D177" i="4"/>
  <c r="F176"/>
  <c r="F175"/>
  <c r="F174"/>
  <c r="F173"/>
  <c r="F172"/>
  <c r="F171"/>
  <c r="F170"/>
  <c r="E169"/>
  <c r="D169"/>
  <c r="F168"/>
  <c r="F167"/>
  <c r="F166"/>
  <c r="F165"/>
  <c r="E164"/>
  <c r="D164"/>
  <c r="F164" s="1"/>
  <c r="F162"/>
  <c r="F161"/>
  <c r="F160"/>
  <c r="E159"/>
  <c r="D159"/>
  <c r="F159" s="1"/>
  <c r="F158"/>
  <c r="F157"/>
  <c r="F156"/>
  <c r="F155"/>
  <c r="F154"/>
  <c r="E153"/>
  <c r="E152" s="1"/>
  <c r="D153"/>
  <c r="D152"/>
  <c r="F150"/>
  <c r="F149"/>
  <c r="F148"/>
  <c r="F147"/>
  <c r="F146"/>
  <c r="F145"/>
  <c r="F144"/>
  <c r="F143"/>
  <c r="F142"/>
  <c r="F141"/>
  <c r="E140"/>
  <c r="D140"/>
  <c r="F140" s="1"/>
  <c r="E139"/>
  <c r="F138"/>
  <c r="F137"/>
  <c r="F136"/>
  <c r="F135"/>
  <c r="E134"/>
  <c r="D134"/>
  <c r="E133"/>
  <c r="F132"/>
  <c r="F131"/>
  <c r="F130"/>
  <c r="F129"/>
  <c r="E128"/>
  <c r="D128"/>
  <c r="F128" s="1"/>
  <c r="F127"/>
  <c r="F126"/>
  <c r="E125"/>
  <c r="E124" s="1"/>
  <c r="D125"/>
  <c r="F125" s="1"/>
  <c r="D124"/>
  <c r="F124" s="1"/>
  <c r="F123"/>
  <c r="F122"/>
  <c r="F121"/>
  <c r="E120"/>
  <c r="D120"/>
  <c r="F120" s="1"/>
  <c r="F119"/>
  <c r="F118"/>
  <c r="F117"/>
  <c r="F116"/>
  <c r="F115"/>
  <c r="F114"/>
  <c r="F113"/>
  <c r="E112"/>
  <c r="D112"/>
  <c r="F112" s="1"/>
  <c r="F111"/>
  <c r="F110"/>
  <c r="F109"/>
  <c r="F108"/>
  <c r="E107"/>
  <c r="E106" s="1"/>
  <c r="D107"/>
  <c r="F107" s="1"/>
  <c r="D106"/>
  <c r="F106" s="1"/>
  <c r="F105"/>
  <c r="F104"/>
  <c r="F103"/>
  <c r="F102"/>
  <c r="F101"/>
  <c r="F100"/>
  <c r="F99"/>
  <c r="E98"/>
  <c r="D98"/>
  <c r="F98" s="1"/>
  <c r="F97"/>
  <c r="F96"/>
  <c r="F95"/>
  <c r="F94"/>
  <c r="F93"/>
  <c r="F92"/>
  <c r="E91"/>
  <c r="D91"/>
  <c r="F91" s="1"/>
  <c r="F90"/>
  <c r="F89"/>
  <c r="F88"/>
  <c r="F87"/>
  <c r="F86"/>
  <c r="F85"/>
  <c r="F84"/>
  <c r="E83"/>
  <c r="E82" s="1"/>
  <c r="D83"/>
  <c r="F83" s="1"/>
  <c r="D82"/>
  <c r="F82" s="1"/>
  <c r="F81"/>
  <c r="F80"/>
  <c r="F79"/>
  <c r="F78"/>
  <c r="E77"/>
  <c r="D77"/>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E50" s="1"/>
  <c r="D51"/>
  <c r="F51" s="1"/>
  <c r="F49"/>
  <c r="F48"/>
  <c r="F47"/>
  <c r="F46"/>
  <c r="E45"/>
  <c r="E44" s="1"/>
  <c r="D45"/>
  <c r="F45" s="1"/>
  <c r="D4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F8" s="1"/>
  <c r="E7"/>
  <c r="E6" s="1"/>
  <c r="I36" i="3"/>
  <c r="G36"/>
  <c r="B36"/>
  <c r="G35"/>
  <c r="B35"/>
  <c r="G34"/>
  <c r="B34"/>
  <c r="I33"/>
  <c r="G33"/>
  <c r="B33"/>
  <c r="I32"/>
  <c r="H32"/>
  <c r="G32"/>
  <c r="B32"/>
  <c r="I31"/>
  <c r="H31"/>
  <c r="G31"/>
  <c r="B31"/>
  <c r="I30"/>
  <c r="H30"/>
  <c r="G30"/>
  <c r="B30"/>
  <c r="I29"/>
  <c r="H29"/>
  <c r="G29"/>
  <c r="B29"/>
  <c r="I28"/>
  <c r="G28"/>
  <c r="B28"/>
  <c r="I27"/>
  <c r="H27"/>
  <c r="G27"/>
  <c r="B27"/>
  <c r="I26"/>
  <c r="H26"/>
  <c r="G26"/>
  <c r="B26"/>
  <c r="I25"/>
  <c r="G25"/>
  <c r="B25"/>
  <c r="I24"/>
  <c r="G24"/>
  <c r="B24"/>
  <c r="G23"/>
  <c r="B23"/>
  <c r="G22"/>
  <c r="B22"/>
  <c r="G21"/>
  <c r="B21"/>
  <c r="I20"/>
  <c r="G20"/>
  <c r="B20"/>
  <c r="G19"/>
  <c r="B19"/>
  <c r="G18"/>
  <c r="B18"/>
  <c r="G17"/>
  <c r="B17"/>
  <c r="G16"/>
  <c r="B16"/>
  <c r="H10" a="1"/>
  <c r="H10" s="1"/>
  <c r="L3" i="9" s="1"/>
  <c r="C1580" i="1"/>
  <c r="G1580" s="1"/>
  <c r="G1579"/>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G1531"/>
  <c r="C1531"/>
  <c r="H1531" s="1"/>
  <c r="C1530"/>
  <c r="G1530" s="1"/>
  <c r="C1529"/>
  <c r="H1529" s="1"/>
  <c r="C1528"/>
  <c r="G1528" s="1"/>
  <c r="G1527"/>
  <c r="C1527"/>
  <c r="H1527" s="1"/>
  <c r="C1526"/>
  <c r="G1526" s="1"/>
  <c r="C1525"/>
  <c r="H1525" s="1"/>
  <c r="G1523"/>
  <c r="C1523"/>
  <c r="H1523" s="1"/>
  <c r="C1522"/>
  <c r="G1522" s="1"/>
  <c r="C1521"/>
  <c r="H1521" s="1"/>
  <c r="C1520"/>
  <c r="G1520" s="1"/>
  <c r="G1519"/>
  <c r="C1519"/>
  <c r="H1519" s="1"/>
  <c r="H1516"/>
  <c r="C1516"/>
  <c r="G1516" s="1"/>
  <c r="G1515"/>
  <c r="C1515"/>
  <c r="H1515" s="1"/>
  <c r="H1514"/>
  <c r="C1514"/>
  <c r="G1514" s="1"/>
  <c r="G1513"/>
  <c r="C1513"/>
  <c r="H1513" s="1"/>
  <c r="H1512"/>
  <c r="C1512"/>
  <c r="G1512" s="1"/>
  <c r="G1511"/>
  <c r="C1511"/>
  <c r="H1511" s="1"/>
  <c r="C1510"/>
  <c r="G1510" s="1"/>
  <c r="G1509"/>
  <c r="C1509"/>
  <c r="H1509" s="1"/>
  <c r="H1508"/>
  <c r="C1508"/>
  <c r="G1508" s="1"/>
  <c r="G1507"/>
  <c r="C1507"/>
  <c r="H1507" s="1"/>
  <c r="H1506"/>
  <c r="C1506"/>
  <c r="G1506" s="1"/>
  <c r="G1505"/>
  <c r="C1505"/>
  <c r="H1505" s="1"/>
  <c r="C1504"/>
  <c r="G1504" s="1"/>
  <c r="G1503"/>
  <c r="C1503"/>
  <c r="H1503" s="1"/>
  <c r="C1502"/>
  <c r="G1502" s="1"/>
  <c r="C1501"/>
  <c r="H1501" s="1"/>
  <c r="H1500"/>
  <c r="C1500"/>
  <c r="G1500" s="1"/>
  <c r="C1499"/>
  <c r="H1499" s="1"/>
  <c r="H1498"/>
  <c r="C1498"/>
  <c r="G1498" s="1"/>
  <c r="G1497"/>
  <c r="C1497"/>
  <c r="H1497" s="1"/>
  <c r="H1496"/>
  <c r="C1496"/>
  <c r="G1496" s="1"/>
  <c r="G1495"/>
  <c r="C1495"/>
  <c r="H1495" s="1"/>
  <c r="H1494"/>
  <c r="C1494"/>
  <c r="G1494" s="1"/>
  <c r="G1493"/>
  <c r="C1493"/>
  <c r="H1493" s="1"/>
  <c r="C1492"/>
  <c r="G1492" s="1"/>
  <c r="C1491"/>
  <c r="H1491" s="1"/>
  <c r="H1490"/>
  <c r="C1490"/>
  <c r="G1490" s="1"/>
  <c r="G1489"/>
  <c r="C1489"/>
  <c r="H1489" s="1"/>
  <c r="H1488"/>
  <c r="C1488"/>
  <c r="G1488" s="1"/>
  <c r="G1487"/>
  <c r="C1487"/>
  <c r="H1487" s="1"/>
  <c r="H1486"/>
  <c r="C1486"/>
  <c r="G1486" s="1"/>
  <c r="C1485"/>
  <c r="H1485" s="1"/>
  <c r="C1484"/>
  <c r="G1484" s="1"/>
  <c r="C1483"/>
  <c r="H1483" s="1"/>
  <c r="H1482"/>
  <c r="C1482"/>
  <c r="G1482" s="1"/>
  <c r="H1480"/>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J1445" s="1"/>
  <c r="D1444"/>
  <c r="J1444" s="1"/>
  <c r="C1444"/>
  <c r="D1443"/>
  <c r="C1443"/>
  <c r="G1443" s="1"/>
  <c r="D1442"/>
  <c r="J1442" s="1"/>
  <c r="C1442"/>
  <c r="D1441"/>
  <c r="C1441"/>
  <c r="G1441" s="1"/>
  <c r="D1440"/>
  <c r="J1440" s="1"/>
  <c r="C1440"/>
  <c r="D1439"/>
  <c r="C1439"/>
  <c r="G1439" s="1"/>
  <c r="D1438"/>
  <c r="C1438"/>
  <c r="D1437"/>
  <c r="C1437"/>
  <c r="D1436"/>
  <c r="H1436" s="1"/>
  <c r="C1436"/>
  <c r="D1435"/>
  <c r="D1434"/>
  <c r="C1434"/>
  <c r="D1433"/>
  <c r="H1433" s="1"/>
  <c r="C1433"/>
  <c r="D1432"/>
  <c r="C1432"/>
  <c r="G1432" s="1"/>
  <c r="D1431"/>
  <c r="C1431"/>
  <c r="D1430"/>
  <c r="C1430"/>
  <c r="D1429"/>
  <c r="H1429" s="1"/>
  <c r="C1429"/>
  <c r="D1428"/>
  <c r="C1428"/>
  <c r="G1428" s="1"/>
  <c r="D1427"/>
  <c r="C1427"/>
  <c r="D1426"/>
  <c r="C1426"/>
  <c r="D1425"/>
  <c r="H1425" s="1"/>
  <c r="C1425"/>
  <c r="D1424"/>
  <c r="C1424"/>
  <c r="G1424" s="1"/>
  <c r="D1423"/>
  <c r="D1422"/>
  <c r="H1422" s="1"/>
  <c r="C1422"/>
  <c r="D1421"/>
  <c r="C1421"/>
  <c r="G1421" s="1"/>
  <c r="D1420"/>
  <c r="C1420"/>
  <c r="D1419"/>
  <c r="C1419"/>
  <c r="D1418"/>
  <c r="H1418" s="1"/>
  <c r="C1418"/>
  <c r="D1417"/>
  <c r="C1417"/>
  <c r="G1417" s="1"/>
  <c r="D1416"/>
  <c r="C1416"/>
  <c r="D1415"/>
  <c r="C1415"/>
  <c r="D1414"/>
  <c r="H1414" s="1"/>
  <c r="C1414"/>
  <c r="D1413"/>
  <c r="C1413"/>
  <c r="G1413" s="1"/>
  <c r="D1412"/>
  <c r="C1412"/>
  <c r="D1411"/>
  <c r="C1411"/>
  <c r="D1410"/>
  <c r="H1410" s="1"/>
  <c r="C1410"/>
  <c r="D1409"/>
  <c r="C1409"/>
  <c r="G1409" s="1"/>
  <c r="D1408"/>
  <c r="C1408"/>
  <c r="D1407"/>
  <c r="C1407"/>
  <c r="D1406"/>
  <c r="H1406" s="1"/>
  <c r="C1406"/>
  <c r="D1405"/>
  <c r="C1405"/>
  <c r="G1405" s="1"/>
  <c r="D1404"/>
  <c r="C1404"/>
  <c r="D1403"/>
  <c r="C1403"/>
  <c r="D1402"/>
  <c r="H1402" s="1"/>
  <c r="C1402"/>
  <c r="D1401"/>
  <c r="C1401"/>
  <c r="G1401" s="1"/>
  <c r="D1400"/>
  <c r="C1400"/>
  <c r="D1399"/>
  <c r="C1399"/>
  <c r="D1398"/>
  <c r="H1398" s="1"/>
  <c r="C1398"/>
  <c r="D1397"/>
  <c r="C1397"/>
  <c r="G1397" s="1"/>
  <c r="D1396"/>
  <c r="C1396"/>
  <c r="D1395"/>
  <c r="C1395"/>
  <c r="D1394"/>
  <c r="H1394" s="1"/>
  <c r="C1394"/>
  <c r="D1393"/>
  <c r="C1393"/>
  <c r="G1393" s="1"/>
  <c r="D1392"/>
  <c r="C1392"/>
  <c r="D1391"/>
  <c r="C1391"/>
  <c r="D1390"/>
  <c r="H1390" s="1"/>
  <c r="C1390"/>
  <c r="D1389"/>
  <c r="C1389"/>
  <c r="G1389" s="1"/>
  <c r="D1388"/>
  <c r="C1388"/>
  <c r="D1387"/>
  <c r="C1387"/>
  <c r="D1386"/>
  <c r="H1386" s="1"/>
  <c r="C1386"/>
  <c r="D1385"/>
  <c r="C1385"/>
  <c r="G1385" s="1"/>
  <c r="D1384"/>
  <c r="C1384"/>
  <c r="D1383"/>
  <c r="D1382"/>
  <c r="C1382"/>
  <c r="G1382" s="1"/>
  <c r="D1381"/>
  <c r="C1381"/>
  <c r="D1380"/>
  <c r="C1380"/>
  <c r="D1379"/>
  <c r="H1379" s="1"/>
  <c r="C1379"/>
  <c r="D1378"/>
  <c r="C1378"/>
  <c r="G1378" s="1"/>
  <c r="D1377"/>
  <c r="C1377"/>
  <c r="D1376"/>
  <c r="C1376"/>
  <c r="D1375"/>
  <c r="H1375" s="1"/>
  <c r="C1375"/>
  <c r="D1374"/>
  <c r="C1374"/>
  <c r="G1374" s="1"/>
  <c r="D1373"/>
  <c r="C1373"/>
  <c r="D1372"/>
  <c r="C1372"/>
  <c r="D1371"/>
  <c r="H1371" s="1"/>
  <c r="C1371"/>
  <c r="D1370"/>
  <c r="C1370"/>
  <c r="G1370" s="1"/>
  <c r="D1369"/>
  <c r="C1369"/>
  <c r="D1368"/>
  <c r="C1368"/>
  <c r="D1367"/>
  <c r="H1367" s="1"/>
  <c r="C1367"/>
  <c r="D1366"/>
  <c r="C1366"/>
  <c r="G1366" s="1"/>
  <c r="D1365"/>
  <c r="C1365"/>
  <c r="D1364"/>
  <c r="C1364"/>
  <c r="D1363"/>
  <c r="H1363" s="1"/>
  <c r="C1363"/>
  <c r="D1362"/>
  <c r="C1362"/>
  <c r="G1362" s="1"/>
  <c r="D1361"/>
  <c r="C1361"/>
  <c r="D1360"/>
  <c r="C1360"/>
  <c r="D1359"/>
  <c r="H1359" s="1"/>
  <c r="C1359"/>
  <c r="D1358"/>
  <c r="C1358"/>
  <c r="G1358" s="1"/>
  <c r="D1357"/>
  <c r="C1357"/>
  <c r="D1356"/>
  <c r="C1356"/>
  <c r="D1355"/>
  <c r="H1355" s="1"/>
  <c r="C1355"/>
  <c r="D1354"/>
  <c r="C1354"/>
  <c r="G1354" s="1"/>
  <c r="D1353"/>
  <c r="C1353"/>
  <c r="D1352"/>
  <c r="C1352"/>
  <c r="D1351"/>
  <c r="H1351" s="1"/>
  <c r="C1351"/>
  <c r="D1350"/>
  <c r="C1350"/>
  <c r="G1350" s="1"/>
  <c r="D1349"/>
  <c r="C1349"/>
  <c r="D1348"/>
  <c r="C1348"/>
  <c r="D1347"/>
  <c r="H1347" s="1"/>
  <c r="C1347"/>
  <c r="D1346"/>
  <c r="C1346"/>
  <c r="G1346" s="1"/>
  <c r="D1345"/>
  <c r="C1345"/>
  <c r="D1344"/>
  <c r="C1344"/>
  <c r="D1343"/>
  <c r="H1343" s="1"/>
  <c r="C1343"/>
  <c r="D1342"/>
  <c r="C1342"/>
  <c r="G1342" s="1"/>
  <c r="D1341"/>
  <c r="C1341"/>
  <c r="D1340"/>
  <c r="C1340"/>
  <c r="D1339"/>
  <c r="H1339" s="1"/>
  <c r="C1339"/>
  <c r="D1338"/>
  <c r="C1338"/>
  <c r="G1338" s="1"/>
  <c r="D1337"/>
  <c r="C1337"/>
  <c r="D1336"/>
  <c r="C1336"/>
  <c r="D1335"/>
  <c r="H1335" s="1"/>
  <c r="C1335"/>
  <c r="D1334"/>
  <c r="C1334"/>
  <c r="G1334" s="1"/>
  <c r="D1333"/>
  <c r="C1333"/>
  <c r="D1332"/>
  <c r="C1332"/>
  <c r="D1331"/>
  <c r="H1331" s="1"/>
  <c r="C1331"/>
  <c r="D1330"/>
  <c r="C1330"/>
  <c r="G1330" s="1"/>
  <c r="D1329"/>
  <c r="D1328"/>
  <c r="H1328" s="1"/>
  <c r="C1328"/>
  <c r="D1327"/>
  <c r="C1327"/>
  <c r="G1327" s="1"/>
  <c r="D1326"/>
  <c r="C1326"/>
  <c r="D1325"/>
  <c r="C1325"/>
  <c r="D1324"/>
  <c r="H1324" s="1"/>
  <c r="C1324"/>
  <c r="D1323"/>
  <c r="C1323"/>
  <c r="G1323" s="1"/>
  <c r="D1322"/>
  <c r="C1322"/>
  <c r="D1321"/>
  <c r="C1321"/>
  <c r="D1320"/>
  <c r="H1320" s="1"/>
  <c r="C1320"/>
  <c r="D1319"/>
  <c r="C1319"/>
  <c r="G1319" s="1"/>
  <c r="D1318"/>
  <c r="C1318"/>
  <c r="D1317"/>
  <c r="C1317"/>
  <c r="D1316"/>
  <c r="H1316" s="1"/>
  <c r="C1316"/>
  <c r="D1315"/>
  <c r="C1315"/>
  <c r="G1315" s="1"/>
  <c r="D1314"/>
  <c r="C1314"/>
  <c r="D1313"/>
  <c r="C1313"/>
  <c r="D1312"/>
  <c r="H1312" s="1"/>
  <c r="C1312"/>
  <c r="D1311"/>
  <c r="C1311"/>
  <c r="G1311" s="1"/>
  <c r="D1310"/>
  <c r="C1310"/>
  <c r="D1309"/>
  <c r="C1309"/>
  <c r="D1308"/>
  <c r="H1308" s="1"/>
  <c r="C1308"/>
  <c r="D1307"/>
  <c r="C1307"/>
  <c r="G1307" s="1"/>
  <c r="D1306"/>
  <c r="C1306"/>
  <c r="D1305"/>
  <c r="C1305"/>
  <c r="D1304"/>
  <c r="H1304" s="1"/>
  <c r="C1304"/>
  <c r="D1303"/>
  <c r="C1303"/>
  <c r="G1303" s="1"/>
  <c r="D1302"/>
  <c r="C1302"/>
  <c r="D1301"/>
  <c r="C1301"/>
  <c r="D1300"/>
  <c r="H1300" s="1"/>
  <c r="C1300"/>
  <c r="D1299"/>
  <c r="D1298"/>
  <c r="C1298"/>
  <c r="D1297"/>
  <c r="H1297" s="1"/>
  <c r="C1297"/>
  <c r="D1296"/>
  <c r="C1296"/>
  <c r="G1296" s="1"/>
  <c r="D1295"/>
  <c r="C1295"/>
  <c r="D1294"/>
  <c r="C1294"/>
  <c r="D1293"/>
  <c r="H1293" s="1"/>
  <c r="C1293"/>
  <c r="D1292"/>
  <c r="C1292"/>
  <c r="G1292" s="1"/>
  <c r="D1291"/>
  <c r="C1291"/>
  <c r="D1290"/>
  <c r="C1290"/>
  <c r="D1289"/>
  <c r="H1289" s="1"/>
  <c r="C1289"/>
  <c r="D1288"/>
  <c r="C1288"/>
  <c r="G1288" s="1"/>
  <c r="D1287"/>
  <c r="C1287"/>
  <c r="D1286"/>
  <c r="C1286"/>
  <c r="D1285"/>
  <c r="H1285" s="1"/>
  <c r="C1285"/>
  <c r="D1284"/>
  <c r="C1284"/>
  <c r="G1284" s="1"/>
  <c r="D1283"/>
  <c r="C1283"/>
  <c r="D1282"/>
  <c r="C1282"/>
  <c r="D1281"/>
  <c r="H1281" s="1"/>
  <c r="C1281"/>
  <c r="D1280"/>
  <c r="C1280"/>
  <c r="G1280" s="1"/>
  <c r="D1279"/>
  <c r="C1279"/>
  <c r="D1278"/>
  <c r="C1278"/>
  <c r="D1277"/>
  <c r="H1277" s="1"/>
  <c r="C1277"/>
  <c r="D1276"/>
  <c r="C1276"/>
  <c r="G1276" s="1"/>
  <c r="D1275"/>
  <c r="C1275"/>
  <c r="D1274"/>
  <c r="C1274"/>
  <c r="D1273"/>
  <c r="H1273" s="1"/>
  <c r="C1273"/>
  <c r="D1272"/>
  <c r="C1272"/>
  <c r="G1272" s="1"/>
  <c r="D1271"/>
  <c r="C1271"/>
  <c r="D1270"/>
  <c r="C1270"/>
  <c r="G1270" s="1"/>
  <c r="D1269"/>
  <c r="C1269"/>
  <c r="G1269" s="1"/>
  <c r="D1268"/>
  <c r="C1268"/>
  <c r="G1268" s="1"/>
  <c r="D1267"/>
  <c r="C1267"/>
  <c r="G1267" s="1"/>
  <c r="D1266"/>
  <c r="C1266"/>
  <c r="G1266" s="1"/>
  <c r="D1265"/>
  <c r="C1265"/>
  <c r="G1265" s="1"/>
  <c r="D1264"/>
  <c r="C1264"/>
  <c r="G1264" s="1"/>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G1238" s="1"/>
  <c r="D1237"/>
  <c r="C1237"/>
  <c r="G1237" s="1"/>
  <c r="D1236"/>
  <c r="C1236"/>
  <c r="G1236" s="1"/>
  <c r="D1235"/>
  <c r="D1234"/>
  <c r="C1234"/>
  <c r="D1233"/>
  <c r="C1233"/>
  <c r="D1232"/>
  <c r="C1232"/>
  <c r="D1231"/>
  <c r="C1231"/>
  <c r="D1230"/>
  <c r="C1230"/>
  <c r="D1229"/>
  <c r="C1229"/>
  <c r="D1228"/>
  <c r="C1228"/>
  <c r="D1227"/>
  <c r="C1227"/>
  <c r="D1226"/>
  <c r="C1226"/>
  <c r="D1225"/>
  <c r="C1225"/>
  <c r="D1224"/>
  <c r="C1224"/>
  <c r="D1223"/>
  <c r="C1223"/>
  <c r="D1222"/>
  <c r="C1222"/>
  <c r="D1221"/>
  <c r="C1221"/>
  <c r="D1220"/>
  <c r="C1220"/>
  <c r="D1219"/>
  <c r="C1219"/>
  <c r="D1218"/>
  <c r="C1218"/>
  <c r="D1217"/>
  <c r="C1217"/>
  <c r="D1216"/>
  <c r="C1216"/>
  <c r="D1215"/>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C1154"/>
  <c r="G1154" s="1"/>
  <c r="D1151"/>
  <c r="C1151"/>
  <c r="G1151" s="1"/>
  <c r="D1150"/>
  <c r="C1150"/>
  <c r="G1150" s="1"/>
  <c r="D1149"/>
  <c r="C1149"/>
  <c r="G1149" s="1"/>
  <c r="D1148"/>
  <c r="C1148"/>
  <c r="G1148" s="1"/>
  <c r="D1147"/>
  <c r="C1147"/>
  <c r="G1147" s="1"/>
  <c r="D1146"/>
  <c r="C1146"/>
  <c r="G1146" s="1"/>
  <c r="D1145"/>
  <c r="C1145"/>
  <c r="G1145" s="1"/>
  <c r="D1144"/>
  <c r="C1144"/>
  <c r="G1144" s="1"/>
  <c r="D1143"/>
  <c r="C1143"/>
  <c r="G1143" s="1"/>
  <c r="D1142"/>
  <c r="C1142"/>
  <c r="G1142" s="1"/>
  <c r="D1141"/>
  <c r="C1141"/>
  <c r="G1141" s="1"/>
  <c r="D1140"/>
  <c r="C1140"/>
  <c r="G1140" s="1"/>
  <c r="D1139"/>
  <c r="C1139"/>
  <c r="G1139" s="1"/>
  <c r="D1138"/>
  <c r="C1138"/>
  <c r="G1138" s="1"/>
  <c r="D1137"/>
  <c r="C1137"/>
  <c r="G1137" s="1"/>
  <c r="D1136"/>
  <c r="C1136"/>
  <c r="G1136" s="1"/>
  <c r="D1135"/>
  <c r="C1135"/>
  <c r="G1135" s="1"/>
  <c r="D1134"/>
  <c r="C1134"/>
  <c r="G1134" s="1"/>
  <c r="D1133"/>
  <c r="C1133"/>
  <c r="G1133" s="1"/>
  <c r="D1132"/>
  <c r="C1132"/>
  <c r="G1132" s="1"/>
  <c r="D1131"/>
  <c r="C1131"/>
  <c r="G1131" s="1"/>
  <c r="D1130"/>
  <c r="C1130"/>
  <c r="G1130" s="1"/>
  <c r="D1129"/>
  <c r="C1129"/>
  <c r="G1129" s="1"/>
  <c r="D1128"/>
  <c r="C1128"/>
  <c r="G1128" s="1"/>
  <c r="D1127"/>
  <c r="C1127"/>
  <c r="G1127" s="1"/>
  <c r="D1126"/>
  <c r="C1126"/>
  <c r="G1126" s="1"/>
  <c r="D1125"/>
  <c r="C1125"/>
  <c r="G1125" s="1"/>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G1096" s="1"/>
  <c r="D1095"/>
  <c r="C1095"/>
  <c r="G1095" s="1"/>
  <c r="D1094"/>
  <c r="C1094"/>
  <c r="G1094" s="1"/>
  <c r="D1093"/>
  <c r="C1093"/>
  <c r="G1093" s="1"/>
  <c r="D1092"/>
  <c r="C1092"/>
  <c r="G1092" s="1"/>
  <c r="D1091"/>
  <c r="C1091"/>
  <c r="G1091" s="1"/>
  <c r="D1090"/>
  <c r="C1090"/>
  <c r="G1090" s="1"/>
  <c r="D1089"/>
  <c r="C1089"/>
  <c r="G1089" s="1"/>
  <c r="D1088"/>
  <c r="C1088"/>
  <c r="G1088" s="1"/>
  <c r="D1087"/>
  <c r="C1087"/>
  <c r="G1087" s="1"/>
  <c r="D1086"/>
  <c r="C1086"/>
  <c r="G1086" s="1"/>
  <c r="D1085"/>
  <c r="C1085"/>
  <c r="G1085" s="1"/>
  <c r="D1084"/>
  <c r="C1084"/>
  <c r="G1084" s="1"/>
  <c r="D1083"/>
  <c r="C1083"/>
  <c r="G1083" s="1"/>
  <c r="D1082"/>
  <c r="C1082"/>
  <c r="G1082" s="1"/>
  <c r="D1081"/>
  <c r="C1081"/>
  <c r="G1081" s="1"/>
  <c r="D1080"/>
  <c r="C1080"/>
  <c r="G1080" s="1"/>
  <c r="D1079"/>
  <c r="C1079"/>
  <c r="G1079" s="1"/>
  <c r="D1078"/>
  <c r="C1078"/>
  <c r="G1078" s="1"/>
  <c r="D1077"/>
  <c r="C1077"/>
  <c r="G1077" s="1"/>
  <c r="D1076"/>
  <c r="C1076"/>
  <c r="G1076" s="1"/>
  <c r="D1075"/>
  <c r="C1075"/>
  <c r="G1075" s="1"/>
  <c r="D1074"/>
  <c r="C1074"/>
  <c r="G1074" s="1"/>
  <c r="D1073"/>
  <c r="C1073"/>
  <c r="G1073" s="1"/>
  <c r="D1072"/>
  <c r="C1072"/>
  <c r="G1072" s="1"/>
  <c r="D1071"/>
  <c r="C1071"/>
  <c r="G1071" s="1"/>
  <c r="D1070"/>
  <c r="C1070"/>
  <c r="G1070" s="1"/>
  <c r="D1069"/>
  <c r="C1069"/>
  <c r="G1069" s="1"/>
  <c r="D1068"/>
  <c r="C1068"/>
  <c r="G1068" s="1"/>
  <c r="D1067"/>
  <c r="C1067"/>
  <c r="G1067" s="1"/>
  <c r="D1066"/>
  <c r="C1066"/>
  <c r="G1066" s="1"/>
  <c r="D1065"/>
  <c r="D1064"/>
  <c r="C1064"/>
  <c r="D1063"/>
  <c r="C1063"/>
  <c r="G1063" s="1"/>
  <c r="D1062"/>
  <c r="C1062"/>
  <c r="G1062" s="1"/>
  <c r="D1061"/>
  <c r="C1061"/>
  <c r="G1061" s="1"/>
  <c r="D1060"/>
  <c r="C1060"/>
  <c r="G1060" s="1"/>
  <c r="D1059"/>
  <c r="C1059"/>
  <c r="G1059" s="1"/>
  <c r="D1058"/>
  <c r="C1058"/>
  <c r="G1058" s="1"/>
  <c r="D1057"/>
  <c r="C1057"/>
  <c r="G1057" s="1"/>
  <c r="D1056"/>
  <c r="C1056"/>
  <c r="G1056" s="1"/>
  <c r="D1055"/>
  <c r="C1055"/>
  <c r="G1055" s="1"/>
  <c r="D1054"/>
  <c r="C1054"/>
  <c r="G1054" s="1"/>
  <c r="D1053"/>
  <c r="C1053"/>
  <c r="G1053" s="1"/>
  <c r="D1052"/>
  <c r="C1052"/>
  <c r="G1052" s="1"/>
  <c r="D1051"/>
  <c r="C1051"/>
  <c r="G1051" s="1"/>
  <c r="D1050"/>
  <c r="C1050"/>
  <c r="G1050" s="1"/>
  <c r="D1049"/>
  <c r="C1049"/>
  <c r="G1049" s="1"/>
  <c r="D1048"/>
  <c r="C1048"/>
  <c r="G1048" s="1"/>
  <c r="D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G1018" s="1"/>
  <c r="D1017"/>
  <c r="C1017"/>
  <c r="G1017" s="1"/>
  <c r="D1016"/>
  <c r="C1016"/>
  <c r="G1016" s="1"/>
  <c r="D1015"/>
  <c r="C1015"/>
  <c r="G1015" s="1"/>
  <c r="D1014"/>
  <c r="C1014"/>
  <c r="G1014" s="1"/>
  <c r="D1013"/>
  <c r="C1013"/>
  <c r="G1013" s="1"/>
  <c r="D1012"/>
  <c r="C1012"/>
  <c r="G1012" s="1"/>
  <c r="D1011"/>
  <c r="C1011"/>
  <c r="G1011" s="1"/>
  <c r="D1010"/>
  <c r="C1010"/>
  <c r="G1010" s="1"/>
  <c r="D1009"/>
  <c r="C1009"/>
  <c r="G1009" s="1"/>
  <c r="D1008"/>
  <c r="C1008"/>
  <c r="G1008" s="1"/>
  <c r="D1007"/>
  <c r="C1007"/>
  <c r="G1007" s="1"/>
  <c r="D1006"/>
  <c r="C1006"/>
  <c r="G1006" s="1"/>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C990"/>
  <c r="G990" s="1"/>
  <c r="D989"/>
  <c r="C989"/>
  <c r="G989" s="1"/>
  <c r="D988"/>
  <c r="C988"/>
  <c r="G988" s="1"/>
  <c r="D987"/>
  <c r="C987"/>
  <c r="G987" s="1"/>
  <c r="D986"/>
  <c r="C986"/>
  <c r="G986" s="1"/>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D713"/>
  <c r="C713"/>
  <c r="H713" s="1"/>
  <c r="D712"/>
  <c r="C712"/>
  <c r="H712" s="1"/>
  <c r="D711"/>
  <c r="C711"/>
  <c r="H711" s="1"/>
  <c r="D710"/>
  <c r="C710"/>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D648"/>
  <c r="C648"/>
  <c r="D647"/>
  <c r="C647"/>
  <c r="H647" s="1"/>
  <c r="D646"/>
  <c r="C646"/>
  <c r="H646" s="1"/>
  <c r="D645"/>
  <c r="C645"/>
  <c r="H645" s="1"/>
  <c r="D644"/>
  <c r="C644"/>
  <c r="H644" s="1"/>
  <c r="D643"/>
  <c r="C643"/>
  <c r="H643" s="1"/>
  <c r="D642"/>
  <c r="C642"/>
  <c r="H642" s="1"/>
  <c r="D641"/>
  <c r="C641"/>
  <c r="H641" s="1"/>
  <c r="D637"/>
  <c r="D632"/>
  <c r="C632"/>
  <c r="D631"/>
  <c r="C631"/>
  <c r="D628"/>
  <c r="C628"/>
  <c r="D627"/>
  <c r="C627"/>
  <c r="D626"/>
  <c r="C626"/>
  <c r="D625"/>
  <c r="C625"/>
  <c r="D624"/>
  <c r="C624"/>
  <c r="D623"/>
  <c r="C623"/>
  <c r="D622"/>
  <c r="C622"/>
  <c r="D621"/>
  <c r="C621"/>
  <c r="D620"/>
  <c r="C620"/>
  <c r="D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D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D413"/>
  <c r="C413"/>
  <c r="D412"/>
  <c r="C412"/>
  <c r="D411"/>
  <c r="C411"/>
  <c r="D406"/>
  <c r="C406"/>
  <c r="D405"/>
  <c r="C405"/>
  <c r="D404"/>
  <c r="C404"/>
  <c r="D402"/>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C358"/>
  <c r="D357"/>
  <c r="C357"/>
  <c r="D356"/>
  <c r="C356"/>
  <c r="D355"/>
  <c r="C355"/>
  <c r="D354"/>
  <c r="C354"/>
  <c r="D353"/>
  <c r="C353"/>
  <c r="D352"/>
  <c r="C352"/>
  <c r="D351"/>
  <c r="C351"/>
  <c r="D350"/>
  <c r="C350"/>
  <c r="D349"/>
  <c r="C349"/>
  <c r="D348"/>
  <c r="C348"/>
  <c r="D347"/>
  <c r="C347"/>
  <c r="D346"/>
  <c r="C346"/>
  <c r="D345"/>
  <c r="D344"/>
  <c r="C344"/>
  <c r="H344" s="1"/>
  <c r="D343"/>
  <c r="C343"/>
  <c r="H343" s="1"/>
  <c r="D342"/>
  <c r="C342"/>
  <c r="H342" s="1"/>
  <c r="D341"/>
  <c r="C341"/>
  <c r="H341" s="1"/>
  <c r="D340"/>
  <c r="C340"/>
  <c r="H340" s="1"/>
  <c r="D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C306"/>
  <c r="D305"/>
  <c r="C305"/>
  <c r="D304"/>
  <c r="C304"/>
  <c r="D303"/>
  <c r="C303"/>
  <c r="D302"/>
  <c r="C302"/>
  <c r="D301"/>
  <c r="C301"/>
  <c r="D300"/>
  <c r="C300"/>
  <c r="D299"/>
  <c r="C299"/>
  <c r="D298"/>
  <c r="C298"/>
  <c r="D297"/>
  <c r="C297"/>
  <c r="D296"/>
  <c r="C296"/>
  <c r="D295"/>
  <c r="C295"/>
  <c r="D294"/>
  <c r="C294"/>
  <c r="D293"/>
  <c r="D292"/>
  <c r="C292"/>
  <c r="H292" s="1"/>
  <c r="D291"/>
  <c r="C291"/>
  <c r="D290"/>
  <c r="C290"/>
  <c r="H290" s="1"/>
  <c r="D289"/>
  <c r="C289"/>
  <c r="H289" s="1"/>
  <c r="D288"/>
  <c r="C288"/>
  <c r="H288" s="1"/>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9"/>
  <c r="C269"/>
  <c r="H269" s="1"/>
  <c r="D268"/>
  <c r="C268"/>
  <c r="H268" s="1"/>
  <c r="D267"/>
  <c r="C267"/>
  <c r="H267" s="1"/>
  <c r="D266"/>
  <c r="C266"/>
  <c r="H266" s="1"/>
  <c r="D265"/>
  <c r="C265"/>
  <c r="H265" s="1"/>
  <c r="D264"/>
  <c r="C264"/>
  <c r="H264" s="1"/>
  <c r="D263"/>
  <c r="C263"/>
  <c r="H263" s="1"/>
  <c r="D262"/>
  <c r="C262"/>
  <c r="D261"/>
  <c r="C261"/>
  <c r="H261" s="1"/>
  <c r="D260"/>
  <c r="C260"/>
  <c r="D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C220"/>
  <c r="D219"/>
  <c r="C219"/>
  <c r="D218"/>
  <c r="C218"/>
  <c r="D217"/>
  <c r="C217"/>
  <c r="D216"/>
  <c r="C216"/>
  <c r="D215"/>
  <c r="C215"/>
  <c r="D214"/>
  <c r="C214"/>
  <c r="D213"/>
  <c r="C213"/>
  <c r="D212"/>
  <c r="C212"/>
  <c r="D211"/>
  <c r="D210"/>
  <c r="C210"/>
  <c r="H210" s="1"/>
  <c r="D209"/>
  <c r="C209"/>
  <c r="H209" s="1"/>
  <c r="D208"/>
  <c r="C208"/>
  <c r="H208" s="1"/>
  <c r="D207"/>
  <c r="C207"/>
  <c r="D206"/>
  <c r="C206"/>
  <c r="H206" s="1"/>
  <c r="D205"/>
  <c r="C205"/>
  <c r="H205" s="1"/>
  <c r="D204"/>
  <c r="C204"/>
  <c r="H204" s="1"/>
  <c r="D203"/>
  <c r="C203"/>
  <c r="H203" s="1"/>
  <c r="D202"/>
  <c r="C202"/>
  <c r="H202" s="1"/>
  <c r="D201"/>
  <c r="C201"/>
  <c r="H201" s="1"/>
  <c r="D200"/>
  <c r="C200"/>
  <c r="H200" s="1"/>
  <c r="D199"/>
  <c r="C199"/>
  <c r="H199" s="1"/>
  <c r="D198"/>
  <c r="C198"/>
  <c r="H198" s="1"/>
  <c r="D197"/>
  <c r="C197"/>
  <c r="H197" s="1"/>
  <c r="D196"/>
  <c r="C196"/>
  <c r="H196" s="1"/>
  <c r="D195"/>
  <c r="C195"/>
  <c r="H195" s="1"/>
  <c r="D194"/>
  <c r="C194"/>
  <c r="H194" s="1"/>
  <c r="D193"/>
  <c r="C193"/>
  <c r="H193" s="1"/>
  <c r="C192"/>
  <c r="D191"/>
  <c r="C191"/>
  <c r="H191" s="1"/>
  <c r="D190"/>
  <c r="C190"/>
  <c r="H190" s="1"/>
  <c r="D189"/>
  <c r="C189"/>
  <c r="H189" s="1"/>
  <c r="D188"/>
  <c r="C188"/>
  <c r="H188" s="1"/>
  <c r="D187"/>
  <c r="C187"/>
  <c r="H187" s="1"/>
  <c r="D186"/>
  <c r="C186"/>
  <c r="H186" s="1"/>
  <c r="D185"/>
  <c r="C185"/>
  <c r="H185" s="1"/>
  <c r="D184"/>
  <c r="C184"/>
  <c r="H184" s="1"/>
  <c r="D183"/>
  <c r="C183"/>
  <c r="H183" s="1"/>
  <c r="D182"/>
  <c r="C182"/>
  <c r="D181"/>
  <c r="C181"/>
  <c r="D180"/>
  <c r="C180"/>
  <c r="D179"/>
  <c r="C179"/>
  <c r="H179" s="1"/>
  <c r="D178"/>
  <c r="C178"/>
  <c r="H178" s="1"/>
  <c r="D177"/>
  <c r="C177"/>
  <c r="D176"/>
  <c r="C176"/>
  <c r="H176" s="1"/>
  <c r="D175"/>
  <c r="C175"/>
  <c r="D174"/>
  <c r="C174"/>
  <c r="H174" s="1"/>
  <c r="D173"/>
  <c r="C173"/>
  <c r="D172"/>
  <c r="C172"/>
  <c r="H172" s="1"/>
  <c r="D171"/>
  <c r="C171"/>
  <c r="H171" s="1"/>
  <c r="D170"/>
  <c r="C170"/>
  <c r="D169"/>
  <c r="C169"/>
  <c r="H169" s="1"/>
  <c r="D168"/>
  <c r="C168"/>
  <c r="H168" s="1"/>
  <c r="D167"/>
  <c r="C167"/>
  <c r="H167" s="1"/>
  <c r="D166"/>
  <c r="C166"/>
  <c r="H166" s="1"/>
  <c r="D165"/>
  <c r="C165"/>
  <c r="H165" s="1"/>
  <c r="D164"/>
  <c r="C164"/>
  <c r="H164" s="1"/>
  <c r="D163"/>
  <c r="C163"/>
  <c r="H163" s="1"/>
  <c r="D162"/>
  <c r="C162"/>
  <c r="H162" s="1"/>
  <c r="D161"/>
  <c r="C161"/>
  <c r="H161" s="1"/>
  <c r="D160"/>
  <c r="C160"/>
  <c r="H160" s="1"/>
  <c r="D158"/>
  <c r="C158"/>
  <c r="D157"/>
  <c r="C157"/>
  <c r="D156"/>
  <c r="C156"/>
  <c r="D155"/>
  <c r="C155"/>
  <c r="D154"/>
  <c r="C154"/>
  <c r="D153"/>
  <c r="C153"/>
  <c r="D152"/>
  <c r="C152"/>
  <c r="D151"/>
  <c r="C151"/>
  <c r="D150"/>
  <c r="C150"/>
  <c r="D149"/>
  <c r="C149"/>
  <c r="D148"/>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D134"/>
  <c r="C134"/>
  <c r="D133"/>
  <c r="C133"/>
  <c r="D132"/>
  <c r="C132"/>
  <c r="D131"/>
  <c r="C131"/>
  <c r="D130"/>
  <c r="C130"/>
  <c r="D129"/>
  <c r="D128"/>
  <c r="C128"/>
  <c r="H128" s="1"/>
  <c r="D127"/>
  <c r="C127"/>
  <c r="H127" s="1"/>
  <c r="D126"/>
  <c r="C126"/>
  <c r="H126" s="1"/>
  <c r="D125"/>
  <c r="C125"/>
  <c r="H125" s="1"/>
  <c r="D124"/>
  <c r="C124"/>
  <c r="H124" s="1"/>
  <c r="D123"/>
  <c r="C123"/>
  <c r="H123" s="1"/>
  <c r="D122"/>
  <c r="C122"/>
  <c r="H122" s="1"/>
  <c r="D121"/>
  <c r="C121"/>
  <c r="H121" s="1"/>
  <c r="D120"/>
  <c r="C120"/>
  <c r="H120" s="1"/>
  <c r="D119"/>
  <c r="C119"/>
  <c r="H119" s="1"/>
  <c r="D118"/>
  <c r="C118"/>
  <c r="H118" s="1"/>
  <c r="D117"/>
  <c r="C117"/>
  <c r="H117" s="1"/>
  <c r="D116"/>
  <c r="C116"/>
  <c r="H116" s="1"/>
  <c r="D115"/>
  <c r="C115"/>
  <c r="H115" s="1"/>
  <c r="D114"/>
  <c r="C114"/>
  <c r="H114" s="1"/>
  <c r="D113"/>
  <c r="C113"/>
  <c r="H113" s="1"/>
  <c r="D112"/>
  <c r="C112"/>
  <c r="H112" s="1"/>
  <c r="D111"/>
  <c r="C111"/>
  <c r="H111" s="1"/>
  <c r="D110"/>
  <c r="C110"/>
  <c r="H110" s="1"/>
  <c r="D109"/>
  <c r="C109"/>
  <c r="H109" s="1"/>
  <c r="D108"/>
  <c r="C108"/>
  <c r="H108" s="1"/>
  <c r="D107"/>
  <c r="C107"/>
  <c r="H107" s="1"/>
  <c r="D106"/>
  <c r="C106"/>
  <c r="H106" s="1"/>
  <c r="D105"/>
  <c r="C105"/>
  <c r="H105" s="1"/>
  <c r="D104"/>
  <c r="C104"/>
  <c r="H104" s="1"/>
  <c r="D103"/>
  <c r="C103"/>
  <c r="H103" s="1"/>
  <c r="D102"/>
  <c r="C102"/>
  <c r="H102" s="1"/>
  <c r="D101"/>
  <c r="C101"/>
  <c r="H101" s="1"/>
  <c r="D100"/>
  <c r="C100"/>
  <c r="H100" s="1"/>
  <c r="D99"/>
  <c r="C99"/>
  <c r="H99" s="1"/>
  <c r="D98"/>
  <c r="C98"/>
  <c r="H98" s="1"/>
  <c r="D97"/>
  <c r="C97"/>
  <c r="H97" s="1"/>
  <c r="D96"/>
  <c r="C96"/>
  <c r="H96" s="1"/>
  <c r="D95"/>
  <c r="C95"/>
  <c r="H95" s="1"/>
  <c r="D94"/>
  <c r="C94"/>
  <c r="H94" s="1"/>
  <c r="D93"/>
  <c r="C93"/>
  <c r="H93" s="1"/>
  <c r="D92"/>
  <c r="C92"/>
  <c r="H92" s="1"/>
  <c r="D91"/>
  <c r="C91"/>
  <c r="H91" s="1"/>
  <c r="D90"/>
  <c r="C90"/>
  <c r="H90" s="1"/>
  <c r="D89"/>
  <c r="C89"/>
  <c r="H89" s="1"/>
  <c r="D88"/>
  <c r="C88"/>
  <c r="H88" s="1"/>
  <c r="D87"/>
  <c r="C87"/>
  <c r="H87" s="1"/>
  <c r="D86"/>
  <c r="C86"/>
  <c r="H86" s="1"/>
  <c r="D85"/>
  <c r="C85"/>
  <c r="H85" s="1"/>
  <c r="D84"/>
  <c r="C84"/>
  <c r="H84" s="1"/>
  <c r="D83"/>
  <c r="C83"/>
  <c r="H83" s="1"/>
  <c r="D82"/>
  <c r="C82"/>
  <c r="H82" s="1"/>
  <c r="D81"/>
  <c r="C81"/>
  <c r="H81" s="1"/>
  <c r="D80"/>
  <c r="C80"/>
  <c r="H80" s="1"/>
  <c r="D79"/>
  <c r="C79"/>
  <c r="H79" s="1"/>
  <c r="D78"/>
  <c r="C78"/>
  <c r="H78" s="1"/>
  <c r="D77"/>
  <c r="C77"/>
  <c r="H77" s="1"/>
  <c r="D76"/>
  <c r="C76"/>
  <c r="H76" s="1"/>
  <c r="D75"/>
  <c r="C75"/>
  <c r="H75" s="1"/>
  <c r="D74"/>
  <c r="C74"/>
  <c r="H74" s="1"/>
  <c r="D73"/>
  <c r="C73"/>
  <c r="H73" s="1"/>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H57" s="1"/>
  <c r="D56"/>
  <c r="C56"/>
  <c r="H56" s="1"/>
  <c r="D55"/>
  <c r="C55"/>
  <c r="H55" s="1"/>
  <c r="D54"/>
  <c r="C54"/>
  <c r="H54" s="1"/>
  <c r="D53"/>
  <c r="C53"/>
  <c r="H53" s="1"/>
  <c r="D52"/>
  <c r="C52"/>
  <c r="H52" s="1"/>
  <c r="D51"/>
  <c r="C51"/>
  <c r="H51" s="1"/>
  <c r="D50"/>
  <c r="C50"/>
  <c r="H50" s="1"/>
  <c r="D49"/>
  <c r="C49"/>
  <c r="H49" s="1"/>
  <c r="D48"/>
  <c r="C48"/>
  <c r="H48" s="1"/>
  <c r="D47"/>
  <c r="C47"/>
  <c r="H47" s="1"/>
  <c r="D46"/>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D31"/>
  <c r="C31"/>
  <c r="D30"/>
  <c r="C30"/>
  <c r="D29"/>
  <c r="C29"/>
  <c r="H29" s="1"/>
  <c r="D28"/>
  <c r="C28"/>
  <c r="H28" s="1"/>
  <c r="D27"/>
  <c r="C27"/>
  <c r="H27" s="1"/>
  <c r="D26"/>
  <c r="C26"/>
  <c r="H26" s="1"/>
  <c r="D25"/>
  <c r="C25"/>
  <c r="H25" s="1"/>
  <c r="D24"/>
  <c r="C24"/>
  <c r="D23"/>
  <c r="C23"/>
  <c r="D22"/>
  <c r="C22"/>
  <c r="D21"/>
  <c r="C21"/>
  <c r="D20"/>
  <c r="C20"/>
  <c r="D19"/>
  <c r="C19"/>
  <c r="H19" s="1"/>
  <c r="D18"/>
  <c r="C18"/>
  <c r="H18" s="1"/>
  <c r="D17"/>
  <c r="C17"/>
  <c r="H17" s="1"/>
  <c r="D16"/>
  <c r="C16"/>
  <c r="D15"/>
  <c r="C15"/>
  <c r="D14"/>
  <c r="C14"/>
  <c r="D13"/>
  <c r="C13"/>
  <c r="D12"/>
  <c r="C12"/>
  <c r="D11"/>
  <c r="C11"/>
  <c r="D10"/>
  <c r="C10"/>
  <c r="D9"/>
  <c r="C9"/>
  <c r="D8"/>
  <c r="C8"/>
  <c r="D7"/>
  <c r="C7"/>
  <c r="D6"/>
  <c r="C6"/>
  <c r="D5"/>
  <c r="C5"/>
  <c r="D4"/>
  <c r="C4"/>
  <c r="D3"/>
  <c r="D2"/>
  <c r="D49" i="8" l="1"/>
  <c r="C1524" i="1" s="1"/>
  <c r="G1524" s="1"/>
  <c r="H1502"/>
  <c r="H1484"/>
  <c r="G1485"/>
  <c r="G1501"/>
  <c r="H1504"/>
  <c r="G1483"/>
  <c r="G1491"/>
  <c r="G1499"/>
  <c r="H1510"/>
  <c r="G1481"/>
  <c r="H1492"/>
  <c r="F218" i="9"/>
  <c r="D50" i="4"/>
  <c r="E29" i="9"/>
  <c r="B29" s="1"/>
  <c r="H714" i="1"/>
  <c r="H710"/>
  <c r="H687"/>
  <c r="H668"/>
  <c r="H649"/>
  <c r="H648"/>
  <c r="F652" i="4"/>
  <c r="H291" i="1"/>
  <c r="H260"/>
  <c r="H262"/>
  <c r="E196" i="4"/>
  <c r="D192" i="1" s="1"/>
  <c r="H192" s="1"/>
  <c r="F210" i="4"/>
  <c r="H207" i="1"/>
  <c r="H182"/>
  <c r="H181"/>
  <c r="H180"/>
  <c r="H177"/>
  <c r="H173"/>
  <c r="H175"/>
  <c r="F177" i="4"/>
  <c r="H170" i="1"/>
  <c r="E151" i="4"/>
  <c r="D147" i="1" s="1"/>
  <c r="F169" i="4"/>
  <c r="F153"/>
  <c r="E26" i="9"/>
  <c r="B26" s="1"/>
  <c r="F134" i="4"/>
  <c r="F77"/>
  <c r="G29" i="1"/>
  <c r="H4"/>
  <c r="H5"/>
  <c r="H6"/>
  <c r="H7"/>
  <c r="H8"/>
  <c r="H9"/>
  <c r="H10"/>
  <c r="H11"/>
  <c r="H12"/>
  <c r="H13"/>
  <c r="H14"/>
  <c r="H15"/>
  <c r="H16"/>
  <c r="G16"/>
  <c r="H20"/>
  <c r="H21"/>
  <c r="H22"/>
  <c r="H23"/>
  <c r="H24"/>
  <c r="G24"/>
  <c r="H30"/>
  <c r="H31"/>
  <c r="H32"/>
  <c r="G32"/>
  <c r="H130"/>
  <c r="H131"/>
  <c r="H132"/>
  <c r="H133"/>
  <c r="H134"/>
  <c r="H148"/>
  <c r="H149"/>
  <c r="H150"/>
  <c r="H151"/>
  <c r="H152"/>
  <c r="H153"/>
  <c r="H154"/>
  <c r="H155"/>
  <c r="H156"/>
  <c r="H157"/>
  <c r="H158"/>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94"/>
  <c r="G19"/>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404"/>
  <c r="H405"/>
  <c r="H406"/>
  <c r="H411"/>
  <c r="H412"/>
  <c r="H41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62"/>
  <c r="H563"/>
  <c r="H564"/>
  <c r="H565"/>
  <c r="H566"/>
  <c r="H567"/>
  <c r="H568"/>
  <c r="H569"/>
  <c r="H570"/>
  <c r="H571"/>
  <c r="H572"/>
  <c r="H573"/>
  <c r="H574"/>
  <c r="H575"/>
  <c r="H576"/>
  <c r="H577"/>
  <c r="H578"/>
  <c r="H579"/>
  <c r="H580"/>
  <c r="H581"/>
  <c r="H582"/>
  <c r="H583"/>
  <c r="H584"/>
  <c r="H585"/>
  <c r="H586"/>
  <c r="H620"/>
  <c r="H621"/>
  <c r="H622"/>
  <c r="H623"/>
  <c r="H624"/>
  <c r="H625"/>
  <c r="H626"/>
  <c r="H627"/>
  <c r="H628"/>
  <c r="H631"/>
  <c r="H632"/>
  <c r="G1030"/>
  <c r="G1031"/>
  <c r="G1032"/>
  <c r="G1033"/>
  <c r="G1034"/>
  <c r="G1035"/>
  <c r="G1036"/>
  <c r="G1037"/>
  <c r="G1038"/>
  <c r="G1039"/>
  <c r="G1040"/>
  <c r="G1041"/>
  <c r="G1042"/>
  <c r="G1043"/>
  <c r="G1044"/>
  <c r="G1045"/>
  <c r="G1097"/>
  <c r="G1098"/>
  <c r="G1099"/>
  <c r="G1100"/>
  <c r="G1101"/>
  <c r="G1102"/>
  <c r="G1103"/>
  <c r="G1104"/>
  <c r="G1105"/>
  <c r="G1106"/>
  <c r="G1107"/>
  <c r="G1108"/>
  <c r="G1109"/>
  <c r="G1110"/>
  <c r="G1111"/>
  <c r="G1112"/>
  <c r="G1113"/>
  <c r="G1114"/>
  <c r="G1115"/>
  <c r="G1116"/>
  <c r="G1117"/>
  <c r="G1118"/>
  <c r="G1119"/>
  <c r="G1120"/>
  <c r="G1121"/>
  <c r="G1122"/>
  <c r="G1123"/>
  <c r="G1168"/>
  <c r="G1169"/>
  <c r="G1170"/>
  <c r="G1171"/>
  <c r="G1172"/>
  <c r="G1173"/>
  <c r="G1174"/>
  <c r="G1175"/>
  <c r="G1176"/>
  <c r="G1177"/>
  <c r="G1178"/>
  <c r="G1179"/>
  <c r="G1180"/>
  <c r="G1181"/>
  <c r="G1182"/>
  <c r="G1216"/>
  <c r="G1217"/>
  <c r="G1218"/>
  <c r="G1219"/>
  <c r="G1220"/>
  <c r="G1221"/>
  <c r="G1222"/>
  <c r="G1223"/>
  <c r="G1224"/>
  <c r="G1225"/>
  <c r="G1226"/>
  <c r="G1227"/>
  <c r="G956"/>
  <c r="G957"/>
  <c r="G958"/>
  <c r="G959"/>
  <c r="G960"/>
  <c r="G961"/>
  <c r="G962"/>
  <c r="G963"/>
  <c r="G964"/>
  <c r="G965"/>
  <c r="G966"/>
  <c r="G967"/>
  <c r="G968"/>
  <c r="G969"/>
  <c r="G970"/>
  <c r="G971"/>
  <c r="G972"/>
  <c r="G973"/>
  <c r="G974"/>
  <c r="G975"/>
  <c r="G976"/>
  <c r="G977"/>
  <c r="G978"/>
  <c r="G979"/>
  <c r="G980"/>
  <c r="G981"/>
  <c r="G982"/>
  <c r="G983"/>
  <c r="G1064"/>
  <c r="H1272"/>
  <c r="H1276"/>
  <c r="H1280"/>
  <c r="H1284"/>
  <c r="H1288"/>
  <c r="H1292"/>
  <c r="H1296"/>
  <c r="H1303"/>
  <c r="H1307"/>
  <c r="H1311"/>
  <c r="H1315"/>
  <c r="H1319"/>
  <c r="H1323"/>
  <c r="H1327"/>
  <c r="H1330"/>
  <c r="H1334"/>
  <c r="H1338"/>
  <c r="H1342"/>
  <c r="H1346"/>
  <c r="H1350"/>
  <c r="H1354"/>
  <c r="H1358"/>
  <c r="H1362"/>
  <c r="H1366"/>
  <c r="H1370"/>
  <c r="H1374"/>
  <c r="H1378"/>
  <c r="H1382"/>
  <c r="H1385"/>
  <c r="H1389"/>
  <c r="H1393"/>
  <c r="H1397"/>
  <c r="H1401"/>
  <c r="H1405"/>
  <c r="H1409"/>
  <c r="H1413"/>
  <c r="H1417"/>
  <c r="H1421"/>
  <c r="H1424"/>
  <c r="H1428"/>
  <c r="H1432"/>
  <c r="H1439"/>
  <c r="I1439" s="1"/>
  <c r="H1441"/>
  <c r="I1441" s="1"/>
  <c r="H1443"/>
  <c r="I1443" s="1"/>
  <c r="H1445"/>
  <c r="F270" i="9"/>
  <c r="E280"/>
  <c r="B280" s="1"/>
  <c r="E283"/>
  <c r="B283" s="1"/>
  <c r="G1228" i="1"/>
  <c r="G1229"/>
  <c r="G1230"/>
  <c r="G1231"/>
  <c r="G1232"/>
  <c r="G1233"/>
  <c r="G1234"/>
  <c r="H1271"/>
  <c r="G1274"/>
  <c r="H1274"/>
  <c r="H1275"/>
  <c r="G1278"/>
  <c r="H1278"/>
  <c r="H1279"/>
  <c r="G1282"/>
  <c r="H1282"/>
  <c r="H1283"/>
  <c r="G1286"/>
  <c r="H1286"/>
  <c r="H1287"/>
  <c r="G1290"/>
  <c r="H1290"/>
  <c r="H1291"/>
  <c r="G1294"/>
  <c r="H1294"/>
  <c r="H1295"/>
  <c r="G1298"/>
  <c r="H1298"/>
  <c r="G1301"/>
  <c r="H1301"/>
  <c r="H1302"/>
  <c r="G1305"/>
  <c r="H1305"/>
  <c r="H1306"/>
  <c r="G1309"/>
  <c r="H1309"/>
  <c r="H1310"/>
  <c r="G1313"/>
  <c r="H1313"/>
  <c r="H1314"/>
  <c r="G1317"/>
  <c r="H1317"/>
  <c r="H1318"/>
  <c r="G1321"/>
  <c r="H1321"/>
  <c r="H1322"/>
  <c r="G1325"/>
  <c r="H1325"/>
  <c r="H1326"/>
  <c r="G1332"/>
  <c r="H1332"/>
  <c r="H1333"/>
  <c r="G1336"/>
  <c r="H1336"/>
  <c r="H1337"/>
  <c r="G1340"/>
  <c r="H1340"/>
  <c r="H1341"/>
  <c r="G1344"/>
  <c r="H1344"/>
  <c r="H1345"/>
  <c r="G1348"/>
  <c r="H1348"/>
  <c r="H1349"/>
  <c r="G1352"/>
  <c r="H1352"/>
  <c r="H1353"/>
  <c r="G1356"/>
  <c r="H1356"/>
  <c r="H1357"/>
  <c r="G1360"/>
  <c r="H1360"/>
  <c r="H1361"/>
  <c r="G1364"/>
  <c r="H1364"/>
  <c r="H1365"/>
  <c r="G1368"/>
  <c r="H1368"/>
  <c r="H1369"/>
  <c r="G1372"/>
  <c r="H1372"/>
  <c r="H1373"/>
  <c r="G1376"/>
  <c r="H1376"/>
  <c r="H1377"/>
  <c r="G1380"/>
  <c r="H1380"/>
  <c r="H1381"/>
  <c r="H1384"/>
  <c r="G1387"/>
  <c r="H1387"/>
  <c r="H1388"/>
  <c r="G1391"/>
  <c r="H1391"/>
  <c r="H1392"/>
  <c r="G1395"/>
  <c r="H1395"/>
  <c r="H1396"/>
  <c r="G1399"/>
  <c r="H1399"/>
  <c r="H1400"/>
  <c r="G1403"/>
  <c r="H1403"/>
  <c r="H1404"/>
  <c r="G1407"/>
  <c r="H1407"/>
  <c r="H1408"/>
  <c r="G1411"/>
  <c r="H1411"/>
  <c r="H1412"/>
  <c r="G1415"/>
  <c r="H1415"/>
  <c r="H1416"/>
  <c r="G1419"/>
  <c r="H1419"/>
  <c r="H1420"/>
  <c r="G1426"/>
  <c r="H1426"/>
  <c r="H1427"/>
  <c r="G1430"/>
  <c r="H1430"/>
  <c r="H1431"/>
  <c r="G1434"/>
  <c r="H1434"/>
  <c r="G1437"/>
  <c r="H1437"/>
  <c r="H1438"/>
  <c r="J1439"/>
  <c r="G1440"/>
  <c r="H1440"/>
  <c r="J1441"/>
  <c r="G1442"/>
  <c r="I1442" s="1"/>
  <c r="H1442"/>
  <c r="J1443"/>
  <c r="G1444"/>
  <c r="H1444"/>
  <c r="H1453"/>
  <c r="H1454"/>
  <c r="H1461"/>
  <c r="H1469"/>
  <c r="H1470"/>
  <c r="H1475"/>
  <c r="G1521"/>
  <c r="G1525"/>
  <c r="G1529"/>
  <c r="G1533"/>
  <c r="G1537"/>
  <c r="G1541"/>
  <c r="G1545"/>
  <c r="G1549"/>
  <c r="G1553"/>
  <c r="G1557"/>
  <c r="G1561"/>
  <c r="G1565"/>
  <c r="G1569"/>
  <c r="G1573"/>
  <c r="G1577"/>
  <c r="E286" i="9"/>
  <c r="B286" s="1"/>
  <c r="E23"/>
  <c r="B23" s="1"/>
  <c r="E27"/>
  <c r="B27" s="1"/>
  <c r="E31"/>
  <c r="B31" s="1"/>
  <c r="E35"/>
  <c r="B35" s="1"/>
  <c r="E39"/>
  <c r="B39" s="1"/>
  <c r="E43"/>
  <c r="B43" s="1"/>
  <c r="E47"/>
  <c r="B47" s="1"/>
  <c r="E51"/>
  <c r="B51" s="1"/>
  <c r="E55"/>
  <c r="B55" s="1"/>
  <c r="E59"/>
  <c r="B59" s="1"/>
  <c r="E63"/>
  <c r="B63" s="1"/>
  <c r="E67"/>
  <c r="B67" s="1"/>
  <c r="E71"/>
  <c r="B71" s="1"/>
  <c r="E75"/>
  <c r="B75" s="1"/>
  <c r="E79"/>
  <c r="B79" s="1"/>
  <c r="E83"/>
  <c r="B83" s="1"/>
  <c r="E87"/>
  <c r="B87" s="1"/>
  <c r="E90"/>
  <c r="B90" s="1"/>
  <c r="E94"/>
  <c r="B94" s="1"/>
  <c r="E98"/>
  <c r="B98" s="1"/>
  <c r="E102"/>
  <c r="B102" s="1"/>
  <c r="E106"/>
  <c r="B106" s="1"/>
  <c r="E110"/>
  <c r="B110" s="1"/>
  <c r="E114"/>
  <c r="B114" s="1"/>
  <c r="E118"/>
  <c r="B118" s="1"/>
  <c r="E122"/>
  <c r="B122" s="1"/>
  <c r="E126"/>
  <c r="B126" s="1"/>
  <c r="E130"/>
  <c r="B130" s="1"/>
  <c r="E134"/>
  <c r="B134" s="1"/>
  <c r="E138"/>
  <c r="B138" s="1"/>
  <c r="E144"/>
  <c r="B144" s="1"/>
  <c r="E146"/>
  <c r="B146" s="1"/>
  <c r="E148"/>
  <c r="B148" s="1"/>
  <c r="E150"/>
  <c r="B150" s="1"/>
  <c r="E152"/>
  <c r="B152" s="1"/>
  <c r="E154"/>
  <c r="B154" s="1"/>
  <c r="E156"/>
  <c r="B156" s="1"/>
  <c r="E158"/>
  <c r="B158" s="1"/>
  <c r="B214"/>
  <c r="B216"/>
  <c r="B218"/>
  <c r="B220"/>
  <c r="B222"/>
  <c r="B224"/>
  <c r="B226"/>
  <c r="B228"/>
  <c r="B230"/>
  <c r="B232"/>
  <c r="B234"/>
  <c r="B236"/>
  <c r="B238"/>
  <c r="B240"/>
  <c r="B242"/>
  <c r="B244"/>
  <c r="B246"/>
  <c r="B248"/>
  <c r="B250"/>
  <c r="B252"/>
  <c r="B254"/>
  <c r="B256"/>
  <c r="B258"/>
  <c r="B260"/>
  <c r="B262"/>
  <c r="B264"/>
  <c r="B266"/>
  <c r="B268"/>
  <c r="B270"/>
  <c r="G809" i="1"/>
  <c r="H809"/>
  <c r="G17"/>
  <c r="G20"/>
  <c r="G25"/>
  <c r="G26"/>
  <c r="G28"/>
  <c r="G30"/>
  <c r="G31"/>
  <c r="G33"/>
  <c r="G34"/>
  <c r="G35"/>
  <c r="G36"/>
  <c r="G37"/>
  <c r="G38"/>
  <c r="G39"/>
  <c r="G40"/>
  <c r="G41"/>
  <c r="G42"/>
  <c r="G43"/>
  <c r="G44"/>
  <c r="G45"/>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30"/>
  <c r="G131"/>
  <c r="G132"/>
  <c r="G133"/>
  <c r="G134"/>
  <c r="G136"/>
  <c r="G137"/>
  <c r="G138"/>
  <c r="G139"/>
  <c r="G140"/>
  <c r="G141"/>
  <c r="G142"/>
  <c r="G143"/>
  <c r="G144"/>
  <c r="G145"/>
  <c r="G146"/>
  <c r="G148"/>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60"/>
  <c r="G261"/>
  <c r="G262"/>
  <c r="G263"/>
  <c r="G264"/>
  <c r="G265"/>
  <c r="G266"/>
  <c r="G267"/>
  <c r="G268"/>
  <c r="G269"/>
  <c r="G270"/>
  <c r="G271"/>
  <c r="G272"/>
  <c r="G273"/>
  <c r="G274"/>
  <c r="G275"/>
  <c r="G276"/>
  <c r="G277"/>
  <c r="G278"/>
  <c r="G279"/>
  <c r="G280"/>
  <c r="G281"/>
  <c r="G282"/>
  <c r="G283"/>
  <c r="G284"/>
  <c r="G288"/>
  <c r="G289"/>
  <c r="G290"/>
  <c r="G291"/>
  <c r="G292"/>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40"/>
  <c r="G341"/>
  <c r="G342"/>
  <c r="G343"/>
  <c r="G344"/>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G612"/>
  <c r="G613"/>
  <c r="G614"/>
  <c r="G615"/>
  <c r="G616"/>
  <c r="G617"/>
  <c r="G618"/>
  <c r="G620"/>
  <c r="G621"/>
  <c r="G622"/>
  <c r="G623"/>
  <c r="G624"/>
  <c r="G625"/>
  <c r="G626"/>
  <c r="G627"/>
  <c r="G628"/>
  <c r="G631"/>
  <c r="G632"/>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4"/>
  <c r="G5"/>
  <c r="G6"/>
  <c r="G7"/>
  <c r="G8"/>
  <c r="G9"/>
  <c r="G10"/>
  <c r="G11"/>
  <c r="G12"/>
  <c r="G13"/>
  <c r="G14"/>
  <c r="G15"/>
  <c r="G18"/>
  <c r="G21"/>
  <c r="G22"/>
  <c r="G23"/>
  <c r="G27"/>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8"/>
  <c r="H1049"/>
  <c r="H1050"/>
  <c r="H1051"/>
  <c r="H1052"/>
  <c r="H1053"/>
  <c r="H1054"/>
  <c r="H1055"/>
  <c r="H1056"/>
  <c r="H1057"/>
  <c r="H1058"/>
  <c r="H1059"/>
  <c r="H1060"/>
  <c r="H1061"/>
  <c r="H1062"/>
  <c r="H1063"/>
  <c r="H1064"/>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5"/>
  <c r="H1126"/>
  <c r="H1127"/>
  <c r="H1128"/>
  <c r="H1129"/>
  <c r="H1130"/>
  <c r="H1131"/>
  <c r="H1132"/>
  <c r="H1133"/>
  <c r="H1134"/>
  <c r="H1135"/>
  <c r="H1136"/>
  <c r="H1137"/>
  <c r="H1138"/>
  <c r="H1139"/>
  <c r="H1140"/>
  <c r="H1141"/>
  <c r="H1142"/>
  <c r="H1143"/>
  <c r="H1144"/>
  <c r="H1145"/>
  <c r="H1146"/>
  <c r="H1147"/>
  <c r="H1148"/>
  <c r="H1149"/>
  <c r="H1150"/>
  <c r="H1151"/>
  <c r="H1154"/>
  <c r="H1155"/>
  <c r="H1156"/>
  <c r="H1157"/>
  <c r="H1158"/>
  <c r="H1159"/>
  <c r="H1160"/>
  <c r="H1161"/>
  <c r="H1162"/>
  <c r="H1163"/>
  <c r="H1164"/>
  <c r="H1165"/>
  <c r="H1166"/>
  <c r="H1168"/>
  <c r="H1169"/>
  <c r="H1170"/>
  <c r="H1171"/>
  <c r="H1172"/>
  <c r="H1173"/>
  <c r="H1174"/>
  <c r="H1175"/>
  <c r="H1176"/>
  <c r="H1177"/>
  <c r="H1178"/>
  <c r="H1179"/>
  <c r="H1180"/>
  <c r="H1181"/>
  <c r="H1182"/>
  <c r="H1184"/>
  <c r="H1185"/>
  <c r="H1186"/>
  <c r="H1187"/>
  <c r="H1188"/>
  <c r="H1189"/>
  <c r="H1190"/>
  <c r="H1191"/>
  <c r="H1192"/>
  <c r="H1193"/>
  <c r="H1194"/>
  <c r="H1195"/>
  <c r="H1196"/>
  <c r="H1197"/>
  <c r="H1198"/>
  <c r="H1199"/>
  <c r="H1200"/>
  <c r="H1201"/>
  <c r="H1202"/>
  <c r="H1203"/>
  <c r="H1204"/>
  <c r="H1205"/>
  <c r="H1206"/>
  <c r="H1207"/>
  <c r="H1208"/>
  <c r="H1209"/>
  <c r="H1210"/>
  <c r="H1211"/>
  <c r="H1212"/>
  <c r="H1213"/>
  <c r="H1216"/>
  <c r="H1217"/>
  <c r="H1218"/>
  <c r="H1219"/>
  <c r="H1220"/>
  <c r="H1221"/>
  <c r="H1222"/>
  <c r="H1223"/>
  <c r="H1224"/>
  <c r="H1225"/>
  <c r="H1226"/>
  <c r="H1227"/>
  <c r="H1228"/>
  <c r="H1229"/>
  <c r="H1230"/>
  <c r="H1231"/>
  <c r="H1232"/>
  <c r="H1233"/>
  <c r="H1234"/>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G1271"/>
  <c r="G1273"/>
  <c r="G1275"/>
  <c r="G1277"/>
  <c r="G1279"/>
  <c r="G1281"/>
  <c r="G1283"/>
  <c r="G1285"/>
  <c r="G1287"/>
  <c r="G1289"/>
  <c r="G1291"/>
  <c r="G1293"/>
  <c r="G1295"/>
  <c r="G1297"/>
  <c r="G1300"/>
  <c r="G1302"/>
  <c r="G1304"/>
  <c r="G1306"/>
  <c r="G1308"/>
  <c r="G1310"/>
  <c r="G1312"/>
  <c r="G1314"/>
  <c r="G1316"/>
  <c r="G1318"/>
  <c r="G1320"/>
  <c r="G1322"/>
  <c r="G1324"/>
  <c r="G1326"/>
  <c r="G1328"/>
  <c r="G1331"/>
  <c r="G1333"/>
  <c r="G1335"/>
  <c r="G1337"/>
  <c r="G1339"/>
  <c r="G1341"/>
  <c r="G1343"/>
  <c r="G1345"/>
  <c r="G1347"/>
  <c r="G1349"/>
  <c r="G1351"/>
  <c r="G1353"/>
  <c r="G1355"/>
  <c r="G1357"/>
  <c r="G1359"/>
  <c r="G1361"/>
  <c r="G1363"/>
  <c r="G1365"/>
  <c r="G1367"/>
  <c r="G1369"/>
  <c r="G1371"/>
  <c r="G1373"/>
  <c r="G1375"/>
  <c r="G1377"/>
  <c r="G1379"/>
  <c r="G1381"/>
  <c r="G1384"/>
  <c r="G1386"/>
  <c r="G1388"/>
  <c r="G1390"/>
  <c r="G1392"/>
  <c r="G1394"/>
  <c r="G1396"/>
  <c r="G1398"/>
  <c r="G1400"/>
  <c r="G1402"/>
  <c r="G1404"/>
  <c r="G1406"/>
  <c r="G1408"/>
  <c r="G1410"/>
  <c r="G1412"/>
  <c r="G1414"/>
  <c r="G1416"/>
  <c r="G1418"/>
  <c r="G1420"/>
  <c r="G1422"/>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E408" i="4"/>
  <c r="D403" i="1" s="1"/>
  <c r="E420" i="4"/>
  <c r="E636" s="1"/>
  <c r="D630" i="1" s="1"/>
  <c r="J1462"/>
  <c r="H1462"/>
  <c r="J1463"/>
  <c r="H1463"/>
  <c r="J1464"/>
  <c r="H1464"/>
  <c r="J1465"/>
  <c r="H1465"/>
  <c r="J1466"/>
  <c r="H1466"/>
  <c r="J1467"/>
  <c r="H1467"/>
  <c r="J1468"/>
  <c r="H1468"/>
  <c r="J1471"/>
  <c r="H1471"/>
  <c r="J1472"/>
  <c r="H1472"/>
  <c r="J1473"/>
  <c r="H1473"/>
  <c r="J1474"/>
  <c r="H1474"/>
  <c r="E412" i="4"/>
  <c r="I16" i="3"/>
  <c r="E289" i="4"/>
  <c r="I17" i="3"/>
  <c r="H1270" i="1"/>
  <c r="G1454"/>
  <c r="G1462"/>
  <c r="G1463"/>
  <c r="I1463" s="1"/>
  <c r="G1464"/>
  <c r="G1465"/>
  <c r="I1465" s="1"/>
  <c r="G1466"/>
  <c r="G1467"/>
  <c r="I1467" s="1"/>
  <c r="G1468"/>
  <c r="G1469"/>
  <c r="G1471"/>
  <c r="G1472"/>
  <c r="I1472" s="1"/>
  <c r="G1473"/>
  <c r="G1474"/>
  <c r="I1474" s="1"/>
  <c r="G1475"/>
  <c r="H289" i="9"/>
  <c r="E176" i="5"/>
  <c r="G1445" i="1"/>
  <c r="D7" i="4"/>
  <c r="D133"/>
  <c r="D139"/>
  <c r="D163"/>
  <c r="D215"/>
  <c r="D263"/>
  <c r="D344"/>
  <c r="D396"/>
  <c r="D643"/>
  <c r="F416"/>
  <c r="E644"/>
  <c r="D638" i="1" s="1"/>
  <c r="D421" i="4"/>
  <c r="D459"/>
  <c r="D515"/>
  <c r="D529"/>
  <c r="D567"/>
  <c r="D593"/>
  <c r="F594"/>
  <c r="D625"/>
  <c r="F626"/>
  <c r="D644"/>
  <c r="E237" i="5"/>
  <c r="D43" i="8"/>
  <c r="G20" i="9"/>
  <c r="H20"/>
  <c r="F152" i="4"/>
  <c r="M212" i="9"/>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278"/>
  <c r="E278" s="1"/>
  <c r="B278" s="1"/>
  <c r="G277"/>
  <c r="E277" s="1"/>
  <c r="B277" s="1"/>
  <c r="E142"/>
  <c r="B142" s="1"/>
  <c r="F603" i="4"/>
  <c r="D7" i="5"/>
  <c r="D69"/>
  <c r="D87"/>
  <c r="E146"/>
  <c r="D1124" i="1" s="1"/>
  <c r="G1124" s="1"/>
  <c r="E287" i="9"/>
  <c r="B287" s="1"/>
  <c r="F149" i="5"/>
  <c r="D190"/>
  <c r="D206"/>
  <c r="D238"/>
  <c r="D258"/>
  <c r="D5" i="6"/>
  <c r="D35"/>
  <c r="D89"/>
  <c r="D129"/>
  <c r="I10" i="9"/>
  <c r="G165"/>
  <c r="G192"/>
  <c r="E192" s="1"/>
  <c r="B192" s="1"/>
  <c r="G194"/>
  <c r="E194" s="1"/>
  <c r="B194" s="1"/>
  <c r="G196"/>
  <c r="E196" s="1"/>
  <c r="B196" s="1"/>
  <c r="G198"/>
  <c r="E198" s="1"/>
  <c r="B198" s="1"/>
  <c r="G200"/>
  <c r="E200" s="1"/>
  <c r="B200" s="1"/>
  <c r="G202"/>
  <c r="E202" s="1"/>
  <c r="B202" s="1"/>
  <c r="G204"/>
  <c r="E204" s="1"/>
  <c r="B204" s="1"/>
  <c r="G206"/>
  <c r="E206" s="1"/>
  <c r="B206" s="1"/>
  <c r="G208"/>
  <c r="E208" s="1"/>
  <c r="B208" s="1"/>
  <c r="G210"/>
  <c r="E210" s="1"/>
  <c r="B210" s="1"/>
  <c r="B297"/>
  <c r="E296"/>
  <c r="I10" i="3" s="1"/>
  <c r="F88" i="5"/>
  <c r="E289" i="9"/>
  <c r="B289" s="1"/>
  <c r="F177" i="5"/>
  <c r="D42" i="8"/>
  <c r="G294" i="9" s="1"/>
  <c r="E294" s="1"/>
  <c r="H164"/>
  <c r="L191"/>
  <c r="F191" s="1"/>
  <c r="G193"/>
  <c r="E193" s="1"/>
  <c r="B193" s="1"/>
  <c r="G195"/>
  <c r="E195" s="1"/>
  <c r="B195" s="1"/>
  <c r="G197"/>
  <c r="E197" s="1"/>
  <c r="B197" s="1"/>
  <c r="G199"/>
  <c r="E199" s="1"/>
  <c r="B199" s="1"/>
  <c r="G201"/>
  <c r="E201" s="1"/>
  <c r="B201" s="1"/>
  <c r="G203"/>
  <c r="E203" s="1"/>
  <c r="B203" s="1"/>
  <c r="G205"/>
  <c r="E205" s="1"/>
  <c r="B205" s="1"/>
  <c r="G207"/>
  <c r="E207" s="1"/>
  <c r="B207" s="1"/>
  <c r="G209"/>
  <c r="E209" s="1"/>
  <c r="B209" s="1"/>
  <c r="G211"/>
  <c r="E211" s="1"/>
  <c r="B211" s="1"/>
  <c r="L212"/>
  <c r="F212" s="1"/>
  <c r="B212" s="1"/>
  <c r="F50" i="4" l="1"/>
  <c r="C46" i="1"/>
  <c r="F196" i="4"/>
  <c r="E165" i="9"/>
  <c r="B165" s="1"/>
  <c r="I1473" i="1"/>
  <c r="I1471"/>
  <c r="I1468"/>
  <c r="I1466"/>
  <c r="I1464"/>
  <c r="I1462"/>
  <c r="I1444"/>
  <c r="I1440"/>
  <c r="B294" i="9"/>
  <c r="F89" i="6"/>
  <c r="C1383" i="1"/>
  <c r="D141" i="6"/>
  <c r="G299" i="9" s="1"/>
  <c r="E299" s="1"/>
  <c r="F5" i="6"/>
  <c r="H24" i="3"/>
  <c r="C1299" i="1"/>
  <c r="D237" i="5"/>
  <c r="F238"/>
  <c r="C1215" i="1"/>
  <c r="G291" i="9"/>
  <c r="E291" s="1"/>
  <c r="B291" s="1"/>
  <c r="F190" i="5"/>
  <c r="C1167" i="1"/>
  <c r="D68" i="5"/>
  <c r="F69"/>
  <c r="C1047" i="1"/>
  <c r="I35" i="3"/>
  <c r="C1518" i="1"/>
  <c r="F567" i="4"/>
  <c r="C561" i="1"/>
  <c r="F515" i="4"/>
  <c r="C509" i="1"/>
  <c r="D420" i="4"/>
  <c r="F421"/>
  <c r="C415" i="1"/>
  <c r="F396" i="4"/>
  <c r="C391" i="1"/>
  <c r="F344" i="4"/>
  <c r="C339" i="1"/>
  <c r="F263" i="4"/>
  <c r="C259" i="1"/>
  <c r="F163" i="4"/>
  <c r="C159" i="1"/>
  <c r="F133" i="4"/>
  <c r="C129" i="1"/>
  <c r="E291" i="4"/>
  <c r="D287" i="1" s="1"/>
  <c r="E413" i="4"/>
  <c r="D285" i="1"/>
  <c r="E164" i="9"/>
  <c r="B164" s="1"/>
  <c r="E68" i="5"/>
  <c r="E290" i="4"/>
  <c r="D286" i="1" s="1"/>
  <c r="H1124"/>
  <c r="G295" i="9"/>
  <c r="E295" s="1"/>
  <c r="B295" s="1"/>
  <c r="K1432"/>
  <c r="I34" i="3"/>
  <c r="C1517" i="1"/>
  <c r="F129" i="6"/>
  <c r="C1423" i="1"/>
  <c r="F35" i="6"/>
  <c r="H25" i="3"/>
  <c r="C1329" i="1"/>
  <c r="F258" i="5"/>
  <c r="C1235" i="1"/>
  <c r="G292" i="9"/>
  <c r="E292" s="1"/>
  <c r="B292" s="1"/>
  <c r="F206" i="5"/>
  <c r="C1183" i="1"/>
  <c r="F87" i="5"/>
  <c r="C1065" i="1"/>
  <c r="D6" i="5"/>
  <c r="F7"/>
  <c r="H20" i="3"/>
  <c r="C985" i="1"/>
  <c r="I23" i="3"/>
  <c r="D1214" i="1"/>
  <c r="F644" i="4"/>
  <c r="C638" i="1"/>
  <c r="F625" i="4"/>
  <c r="C619" i="1"/>
  <c r="F593" i="4"/>
  <c r="C587" i="1"/>
  <c r="D528" i="4"/>
  <c r="F529"/>
  <c r="C523" i="1"/>
  <c r="F459" i="4"/>
  <c r="C453" i="1"/>
  <c r="F643" i="4"/>
  <c r="C637" i="1"/>
  <c r="F215" i="4"/>
  <c r="C211" i="1"/>
  <c r="F139" i="4"/>
  <c r="C135" i="1"/>
  <c r="D6" i="4"/>
  <c r="F7"/>
  <c r="C3" i="1"/>
  <c r="E175" i="5"/>
  <c r="D1152" i="1" s="1"/>
  <c r="I22" i="3"/>
  <c r="D1153" i="1"/>
  <c r="E639" i="4"/>
  <c r="E414"/>
  <c r="D409" i="1" s="1"/>
  <c r="D407"/>
  <c r="E635" i="4"/>
  <c r="D629" i="1" s="1"/>
  <c r="D414"/>
  <c r="D176" i="5"/>
  <c r="B191" i="9"/>
  <c r="E20"/>
  <c r="D350" i="4"/>
  <c r="D298"/>
  <c r="D151"/>
  <c r="H46" i="1" l="1"/>
  <c r="G46"/>
  <c r="B299" i="9"/>
  <c r="E298"/>
  <c r="D408" i="4"/>
  <c r="F350"/>
  <c r="C345" i="1"/>
  <c r="H135"/>
  <c r="G135"/>
  <c r="H637"/>
  <c r="G637"/>
  <c r="H453"/>
  <c r="G453"/>
  <c r="D636" i="4"/>
  <c r="F528"/>
  <c r="C522" i="1"/>
  <c r="G1329"/>
  <c r="H1329"/>
  <c r="D407" i="4"/>
  <c r="F298"/>
  <c r="C293" i="1"/>
  <c r="B20" i="9"/>
  <c r="E19"/>
  <c r="D175" i="5"/>
  <c r="F176"/>
  <c r="H22" i="3"/>
  <c r="C1153" i="1"/>
  <c r="D633"/>
  <c r="H3"/>
  <c r="G3"/>
  <c r="F6" i="4"/>
  <c r="H16" i="3"/>
  <c r="D412" i="4"/>
  <c r="C2" i="1"/>
  <c r="H587"/>
  <c r="G587"/>
  <c r="H619"/>
  <c r="G619"/>
  <c r="H638"/>
  <c r="G638"/>
  <c r="G985"/>
  <c r="H985"/>
  <c r="G1065"/>
  <c r="H1065"/>
  <c r="G1183"/>
  <c r="H1183"/>
  <c r="G1423"/>
  <c r="H1423"/>
  <c r="H1517"/>
  <c r="G1517"/>
  <c r="H11" i="3"/>
  <c r="I21"/>
  <c r="D1046" i="1"/>
  <c r="E6" i="5"/>
  <c r="E640" i="4"/>
  <c r="E415"/>
  <c r="D410" i="1" s="1"/>
  <c r="D408"/>
  <c r="H129"/>
  <c r="G129"/>
  <c r="H159"/>
  <c r="G159"/>
  <c r="H259"/>
  <c r="G259"/>
  <c r="H339"/>
  <c r="G339"/>
  <c r="H391"/>
  <c r="G391"/>
  <c r="H415"/>
  <c r="G415"/>
  <c r="D635" i="4"/>
  <c r="F420"/>
  <c r="C414" i="1"/>
  <c r="G1167"/>
  <c r="H1167"/>
  <c r="G1299"/>
  <c r="H1299"/>
  <c r="H17" i="3"/>
  <c r="D289" i="4"/>
  <c r="F151"/>
  <c r="C147" i="1"/>
  <c r="H211"/>
  <c r="G211"/>
  <c r="H523"/>
  <c r="G523"/>
  <c r="G282" i="9"/>
  <c r="E282" s="1"/>
  <c r="B282" s="1"/>
  <c r="G276"/>
  <c r="F6" i="5"/>
  <c r="C984" i="1"/>
  <c r="G1235"/>
  <c r="H1235"/>
  <c r="H509"/>
  <c r="G509"/>
  <c r="H561"/>
  <c r="G561"/>
  <c r="G1518"/>
  <c r="H1518"/>
  <c r="G1047"/>
  <c r="H1047"/>
  <c r="F68" i="5"/>
  <c r="H21" i="3"/>
  <c r="C1046" i="1"/>
  <c r="G1215"/>
  <c r="H1215"/>
  <c r="F237" i="5"/>
  <c r="H23" i="3"/>
  <c r="C1214" i="1"/>
  <c r="F141" i="6"/>
  <c r="H28" i="3"/>
  <c r="C1435" i="1"/>
  <c r="H9" i="3" s="1"/>
  <c r="G1383" i="1"/>
  <c r="H1383"/>
  <c r="E293" i="9"/>
  <c r="G1214" i="1" l="1"/>
  <c r="H1214"/>
  <c r="H147"/>
  <c r="G147"/>
  <c r="D413" i="4"/>
  <c r="D291"/>
  <c r="F289"/>
  <c r="C285" i="1"/>
  <c r="N3" i="9"/>
  <c r="I11" i="3"/>
  <c r="G1435" i="1"/>
  <c r="H1435"/>
  <c r="G1046"/>
  <c r="H1046"/>
  <c r="H414"/>
  <c r="G414"/>
  <c r="F635" i="4"/>
  <c r="C629" i="1"/>
  <c r="H276" i="9"/>
  <c r="E276" s="1"/>
  <c r="D984" i="1"/>
  <c r="H8" i="3" s="1"/>
  <c r="H2" i="1"/>
  <c r="G2"/>
  <c r="G1153"/>
  <c r="H1153"/>
  <c r="H293"/>
  <c r="G293"/>
  <c r="F407" i="4"/>
  <c r="C402" i="1"/>
  <c r="H345"/>
  <c r="G345"/>
  <c r="F408" i="4"/>
  <c r="C403" i="1"/>
  <c r="D290" i="4"/>
  <c r="K3" i="9"/>
  <c r="I9" i="3"/>
  <c r="E642" i="4"/>
  <c r="D634" i="1"/>
  <c r="D639" i="4"/>
  <c r="D414"/>
  <c r="F412"/>
  <c r="C407" i="1"/>
  <c r="F175" i="5"/>
  <c r="C1152" i="1"/>
  <c r="H522"/>
  <c r="G522"/>
  <c r="F636" i="4"/>
  <c r="C630" i="1"/>
  <c r="E641" i="4"/>
  <c r="G984" i="1" l="1"/>
  <c r="M3" i="9"/>
  <c r="B276"/>
  <c r="E275"/>
  <c r="I8" i="3" s="1"/>
  <c r="E645" i="4"/>
  <c r="D635" i="1"/>
  <c r="H630"/>
  <c r="G630"/>
  <c r="G1152"/>
  <c r="H1152"/>
  <c r="H407"/>
  <c r="G407"/>
  <c r="F414" i="4"/>
  <c r="C409" i="1"/>
  <c r="F290" i="4"/>
  <c r="C286" i="1"/>
  <c r="H403"/>
  <c r="G403"/>
  <c r="H402"/>
  <c r="G402"/>
  <c r="F639" i="4"/>
  <c r="C633" i="1"/>
  <c r="E646" i="4"/>
  <c r="D636" i="1"/>
  <c r="H629"/>
  <c r="G629"/>
  <c r="H285"/>
  <c r="G285"/>
  <c r="F291" i="4"/>
  <c r="C287" i="1"/>
  <c r="H984"/>
  <c r="D415" i="4"/>
  <c r="F413"/>
  <c r="D640"/>
  <c r="D641" s="1"/>
  <c r="C408" i="1"/>
  <c r="F641" i="4" l="1"/>
  <c r="C635" i="1"/>
  <c r="I19" i="3"/>
  <c r="D640" i="1"/>
  <c r="H286"/>
  <c r="G286"/>
  <c r="H409"/>
  <c r="G409"/>
  <c r="H408"/>
  <c r="G408"/>
  <c r="H287"/>
  <c r="G287"/>
  <c r="H633"/>
  <c r="G633"/>
  <c r="I18" i="3"/>
  <c r="D639" i="1"/>
  <c r="D642" i="4"/>
  <c r="F640"/>
  <c r="C634" i="1"/>
  <c r="F415" i="4"/>
  <c r="C410" i="1"/>
  <c r="H410" l="1"/>
  <c r="G410"/>
  <c r="H634"/>
  <c r="G634"/>
  <c r="D646" i="4"/>
  <c r="F642"/>
  <c r="C636" i="1"/>
  <c r="H635"/>
  <c r="G635"/>
  <c r="D645" i="4"/>
  <c r="F645" l="1"/>
  <c r="H18" i="3"/>
  <c r="C639" i="1"/>
  <c r="G274" i="9"/>
  <c r="E274" s="1"/>
  <c r="B274" s="1"/>
  <c r="H636" i="1"/>
  <c r="G636"/>
  <c r="F646" i="4"/>
  <c r="H19" i="3"/>
  <c r="C640" i="1"/>
  <c r="H640" l="1"/>
  <c r="G640"/>
  <c r="H639"/>
  <c r="G639"/>
  <c r="H7" i="3"/>
  <c r="J3" i="9" l="1"/>
  <c r="I7" i="3"/>
  <c r="L271" i="9" l="1"/>
  <c r="M271"/>
  <c r="H18"/>
  <c r="G18"/>
  <c r="J17"/>
  <c r="I6"/>
  <c r="J7"/>
  <c r="K8"/>
  <c r="J11"/>
  <c r="K12"/>
  <c r="H15"/>
  <c r="G16"/>
  <c r="G17"/>
  <c r="K5"/>
  <c r="I7"/>
  <c r="J8"/>
  <c r="K9"/>
  <c r="I11"/>
  <c r="J12"/>
  <c r="K13"/>
  <c r="L15"/>
  <c r="M16"/>
  <c r="J5"/>
  <c r="K6"/>
  <c r="I8"/>
  <c r="J9"/>
  <c r="K10"/>
  <c r="I12"/>
  <c r="J13"/>
  <c r="M15"/>
  <c r="L16"/>
  <c r="I17"/>
  <c r="I5"/>
  <c r="E5" s="1"/>
  <c r="J6"/>
  <c r="K7"/>
  <c r="I9"/>
  <c r="J10"/>
  <c r="E10" s="1"/>
  <c r="B10" s="1"/>
  <c r="K11"/>
  <c r="I13"/>
  <c r="E13" s="1"/>
  <c r="B13" s="1"/>
  <c r="G15"/>
  <c r="H16"/>
  <c r="H17"/>
  <c r="E8" l="1"/>
  <c r="B8" s="1"/>
  <c r="F16"/>
  <c r="F15"/>
  <c r="F271"/>
  <c r="B271" s="1"/>
  <c r="E17"/>
  <c r="B17" s="1"/>
  <c r="B5"/>
  <c r="E7"/>
  <c r="B7" s="1"/>
  <c r="E15"/>
  <c r="E9"/>
  <c r="B9" s="1"/>
  <c r="E12"/>
  <c r="B12" s="1"/>
  <c r="E11"/>
  <c r="B11" s="1"/>
  <c r="E16"/>
  <c r="B16" s="1"/>
  <c r="E6"/>
  <c r="B6" s="1"/>
  <c r="E18"/>
  <c r="B18" s="1"/>
  <c r="F14" l="1"/>
  <c r="F19"/>
  <c r="F3" s="1"/>
  <c r="B15"/>
  <c r="E14"/>
  <c r="E4"/>
  <c r="E3"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<sst xmlns="http://schemas.openxmlformats.org/spreadsheetml/2006/main" count="4338" uniqueCount="3399">
  <si>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</si>
  <si>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</si>
  <si>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</si>
  <si>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</si>
  <si>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</si>
  <si>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</si>
  <si>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</si>
  <si>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</si>
  <si>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</si>
  <si>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</si>
  <si>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</si>
  <si>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</si>
  <si>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</si>
  <si>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</si>
  <si>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</si>
  <si>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</si>
  <si>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</si>
  <si>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</si>
  <si>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</si>
  <si>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</si>
  <si>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</si>
  <si>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</si>
  <si>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</si>
  <si>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</si>
  <si>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</si>
  <si>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</si>
  <si>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</si>
  <si>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</si>
  <si>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</si>
  <si>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</si>
  <si>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</si>
  <si>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KRALJA ZVONIMIRA, SEGET DONJI</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</si>
  <si>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</si>
  <si>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</si>
  <si>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</si>
  <si>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</si>
  <si>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</si>
  <si>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</si>
  <si>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</si>
  <si>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</si>
  <si>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</si>
  <si>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</si>
  <si>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</si>
  <si>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</si>
  <si>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</si>
  <si>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</si>
  <si>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</si>
  <si>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</si>
  <si>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</si>
  <si>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16297 - O.Š. KRALJA ZVONIMIRA, SEGET DONJI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</si>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</sst>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552932.53999999992</v>
      </c>
      <c r="D2" s="6">
        <f>'PR-RAS'!E6</f>
        <v>635737.42000000004</v>
      </c>
      <c r="E2" s="6">
        <v>0</v>
      </c>
      <c r="F2" s="6">
        <v>0</v>
      </c>
      <c r="G2" s="7">
        <f t="shared" ref="G2:G264" si="0">(B2/1000)*(C2*1+D2*2)</f>
        <v>1824.4073799999999</v>
      </c>
      <c r="H2" s="7">
        <f t="shared" ref="H2:H264" si="1">ABS(C2-ROUND(C2,0))+ABS(D2-ROUND(D2,0))</f>
        <v>0.88000000012107193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454483.02999999997</v>
      </c>
      <c r="D46" s="1">
        <f>'PR-RAS'!E50</f>
        <v>544699.24</v>
      </c>
      <c r="E46" s="1">
        <v>0</v>
      </c>
      <c r="F46" s="1">
        <v>0</v>
      </c>
      <c r="G46" s="2">
        <f t="shared" si="0"/>
        <v>69474.667950000003</v>
      </c>
      <c r="H46" s="2">
        <f t="shared" si="1"/>
        <v>0.26999999996041879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449921.42</v>
      </c>
      <c r="D64" s="1">
        <f>'PR-RAS'!E68</f>
        <v>531521.52</v>
      </c>
      <c r="E64" s="1">
        <v>0</v>
      </c>
      <c r="F64" s="1">
        <v>0</v>
      </c>
      <c r="G64" s="2">
        <f t="shared" si="0"/>
        <v>95316.760979999992</v>
      </c>
      <c r="H64" s="2">
        <f t="shared" si="1"/>
        <v>0.8999999999650754</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449921.42</v>
      </c>
      <c r="D65" s="1">
        <f>'PR-RAS'!E69</f>
        <v>531521.52</v>
      </c>
      <c r="E65" s="1">
        <v>0</v>
      </c>
      <c r="F65" s="1">
        <v>0</v>
      </c>
      <c r="G65" s="2">
        <f t="shared" si="0"/>
        <v>96829.725439999995</v>
      </c>
      <c r="H65" s="2">
        <f t="shared" si="1"/>
        <v>0.8999999999650754</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2901.1</v>
      </c>
      <c r="E70" s="1">
        <v>0</v>
      </c>
      <c r="F70" s="1">
        <v>0</v>
      </c>
      <c r="G70" s="2">
        <f t="shared" si="0"/>
        <v>400.35180000000003</v>
      </c>
      <c r="H70" s="2">
        <f t="shared" si="1"/>
        <v>9.9999999999909051E-2</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2901.1</v>
      </c>
      <c r="E71" s="1">
        <v>0</v>
      </c>
      <c r="F71" s="1">
        <v>0</v>
      </c>
      <c r="G71" s="2">
        <f t="shared" si="0"/>
        <v>406.15400000000005</v>
      </c>
      <c r="H71" s="2">
        <f t="shared" si="1"/>
        <v>9.9999999999909051E-2</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4561.6099999999997</v>
      </c>
      <c r="D73" s="1">
        <f>'PR-RAS'!E77</f>
        <v>10276.619999999999</v>
      </c>
      <c r="E73" s="1">
        <v>0</v>
      </c>
      <c r="F73" s="1">
        <v>0</v>
      </c>
      <c r="G73" s="2">
        <f t="shared" si="0"/>
        <v>1808.2691999999997</v>
      </c>
      <c r="H73" s="2">
        <f t="shared" si="1"/>
        <v>0.77000000000134605</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1541.49</v>
      </c>
      <c r="E74" s="1">
        <v>0</v>
      </c>
      <c r="F74" s="1">
        <v>0</v>
      </c>
      <c r="G74" s="2">
        <f t="shared" si="0"/>
        <v>225.05753999999999</v>
      </c>
      <c r="H74" s="2">
        <f t="shared" si="1"/>
        <v>0.49000000000000909</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4561.6099999999997</v>
      </c>
      <c r="D76" s="1">
        <f>'PR-RAS'!E80</f>
        <v>8735.1299999999992</v>
      </c>
      <c r="E76" s="1">
        <v>0</v>
      </c>
      <c r="F76" s="1">
        <v>0</v>
      </c>
      <c r="G76" s="2">
        <f t="shared" si="0"/>
        <v>1652.3902499999999</v>
      </c>
      <c r="H76" s="2">
        <f t="shared" si="1"/>
        <v>0.51999999999952706</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0.66</v>
      </c>
      <c r="D78" s="1">
        <f>'PR-RAS'!E82</f>
        <v>0</v>
      </c>
      <c r="E78" s="1">
        <v>0</v>
      </c>
      <c r="F78" s="1">
        <v>0</v>
      </c>
      <c r="G78" s="2">
        <f t="shared" si="0"/>
        <v>5.0820000000000004E-2</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0.66</v>
      </c>
      <c r="D79" s="1">
        <f>'PR-RAS'!E83</f>
        <v>0</v>
      </c>
      <c r="E79" s="1">
        <v>0</v>
      </c>
      <c r="F79" s="1">
        <v>0</v>
      </c>
      <c r="G79" s="2">
        <f t="shared" si="0"/>
        <v>5.1480000000000005E-2</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0.66</v>
      </c>
      <c r="D81" s="1">
        <f>'PR-RAS'!E85</f>
        <v>0</v>
      </c>
      <c r="E81" s="1">
        <v>0</v>
      </c>
      <c r="F81" s="1">
        <v>0</v>
      </c>
      <c r="G81" s="2">
        <f t="shared" si="0"/>
        <v>5.2800000000000007E-2</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1511.55</v>
      </c>
      <c r="D120" s="1">
        <f>'PR-RAS'!E124</f>
        <v>891.9</v>
      </c>
      <c r="E120" s="1">
        <v>0</v>
      </c>
      <c r="F120" s="1">
        <v>0</v>
      </c>
      <c r="G120" s="2">
        <f t="shared" si="0"/>
        <v>392.14664999999997</v>
      </c>
      <c r="H120" s="2">
        <f t="shared" si="1"/>
        <v>0.55000000000006821</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891.9</v>
      </c>
      <c r="D121" s="1">
        <f>'PR-RAS'!E125</f>
        <v>891.9</v>
      </c>
      <c r="E121" s="1">
        <v>0</v>
      </c>
      <c r="F121" s="1">
        <v>0</v>
      </c>
      <c r="G121" s="2">
        <f t="shared" si="0"/>
        <v>321.08399999999995</v>
      </c>
      <c r="H121" s="2">
        <f t="shared" si="1"/>
        <v>0.20000000000004547</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891.9</v>
      </c>
      <c r="D123" s="1">
        <f>'PR-RAS'!E127</f>
        <v>891.9</v>
      </c>
      <c r="E123" s="1">
        <v>0</v>
      </c>
      <c r="F123" s="1">
        <v>0</v>
      </c>
      <c r="G123" s="2">
        <f t="shared" si="0"/>
        <v>326.43539999999996</v>
      </c>
      <c r="H123" s="2">
        <f t="shared" si="1"/>
        <v>0.20000000000004547</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619.65</v>
      </c>
      <c r="D124" s="1">
        <f>'PR-RAS'!E128</f>
        <v>0</v>
      </c>
      <c r="E124" s="1">
        <v>0</v>
      </c>
      <c r="F124" s="1">
        <v>0</v>
      </c>
      <c r="G124" s="2">
        <f t="shared" si="0"/>
        <v>76.216949999999997</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619.65</v>
      </c>
      <c r="D125" s="1">
        <f>'PR-RAS'!E129</f>
        <v>0</v>
      </c>
      <c r="E125" s="1">
        <v>0</v>
      </c>
      <c r="F125" s="1">
        <v>0</v>
      </c>
      <c r="G125" s="2">
        <f t="shared" si="0"/>
        <v>76.83659999999999</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96937.299999999988</v>
      </c>
      <c r="D129" s="1">
        <f>'PR-RAS'!E133</f>
        <v>90146.28</v>
      </c>
      <c r="E129" s="1">
        <v>0</v>
      </c>
      <c r="F129" s="1">
        <v>0</v>
      </c>
      <c r="G129" s="2">
        <f t="shared" si="0"/>
        <v>35485.422079999997</v>
      </c>
      <c r="H129" s="2">
        <f t="shared" si="1"/>
        <v>0.57999999998719431</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96937.299999999988</v>
      </c>
      <c r="D130" s="1">
        <f>'PR-RAS'!E134</f>
        <v>90146.28</v>
      </c>
      <c r="E130" s="1">
        <v>0</v>
      </c>
      <c r="F130" s="1">
        <v>0</v>
      </c>
      <c r="G130" s="2">
        <f t="shared" si="0"/>
        <v>35762.651939999996</v>
      </c>
      <c r="H130" s="2">
        <f t="shared" si="1"/>
        <v>0.57999999998719431</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91287.29</v>
      </c>
      <c r="D131" s="1">
        <f>'PR-RAS'!E135</f>
        <v>85019.86</v>
      </c>
      <c r="E131" s="1">
        <v>0</v>
      </c>
      <c r="F131" s="1">
        <v>0</v>
      </c>
      <c r="G131" s="2">
        <f t="shared" si="0"/>
        <v>33972.511300000006</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5650.01</v>
      </c>
      <c r="D132" s="1">
        <f>'PR-RAS'!E136</f>
        <v>5126.42</v>
      </c>
      <c r="E132" s="1">
        <v>0</v>
      </c>
      <c r="F132" s="1">
        <v>0</v>
      </c>
      <c r="G132" s="2">
        <f t="shared" si="0"/>
        <v>2083.2733499999999</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563283.63</v>
      </c>
      <c r="D147" s="1">
        <f>'PR-RAS'!E151</f>
        <v>654662.11</v>
      </c>
      <c r="E147" s="1">
        <v>0</v>
      </c>
      <c r="F147" s="1">
        <v>0</v>
      </c>
      <c r="G147" s="2">
        <f t="shared" si="0"/>
        <v>273400.74609999999</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434509.64</v>
      </c>
      <c r="D148" s="1">
        <f>'PR-RAS'!E152</f>
        <v>493084.64999999997</v>
      </c>
      <c r="E148" s="1">
        <v>0</v>
      </c>
      <c r="F148" s="1">
        <v>0</v>
      </c>
      <c r="G148" s="2">
        <f t="shared" si="0"/>
        <v>208839.80417999998</v>
      </c>
      <c r="H148" s="2">
        <f t="shared" si="1"/>
        <v>0.71000000002095476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357510.12</v>
      </c>
      <c r="D149" s="1">
        <f>'PR-RAS'!E153</f>
        <v>407326.55</v>
      </c>
      <c r="E149" s="1">
        <v>0</v>
      </c>
      <c r="F149" s="1">
        <v>0</v>
      </c>
      <c r="G149" s="2">
        <f t="shared" si="0"/>
        <v>173480.15655999997</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350403.2</v>
      </c>
      <c r="D150" s="1">
        <f>'PR-RAS'!E154</f>
        <v>398603.82</v>
      </c>
      <c r="E150" s="1">
        <v>0</v>
      </c>
      <c r="F150" s="1">
        <v>0</v>
      </c>
      <c r="G150" s="2">
        <f t="shared" si="0"/>
        <v>170994.01516000001</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446.5</v>
      </c>
      <c r="D152" s="1">
        <f>'PR-RAS'!E156</f>
        <v>980.76</v>
      </c>
      <c r="E152" s="1">
        <v>0</v>
      </c>
      <c r="F152" s="1">
        <v>0</v>
      </c>
      <c r="G152" s="2">
        <f t="shared" si="0"/>
        <v>363.61102</v>
      </c>
      <c r="H152" s="2">
        <f t="shared" si="1"/>
        <v>0.74000000000000909</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6660.42</v>
      </c>
      <c r="D153" s="1">
        <f>'PR-RAS'!E157</f>
        <v>7741.97</v>
      </c>
      <c r="E153" s="1">
        <v>0</v>
      </c>
      <c r="F153" s="1">
        <v>0</v>
      </c>
      <c r="G153" s="2">
        <f t="shared" si="0"/>
        <v>3365.94272</v>
      </c>
      <c r="H153" s="2">
        <f t="shared" si="1"/>
        <v>0.4499999999998181</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18010.34</v>
      </c>
      <c r="D154" s="1">
        <f>'PR-RAS'!E158</f>
        <v>18519.23</v>
      </c>
      <c r="E154" s="1">
        <v>0</v>
      </c>
      <c r="F154" s="1">
        <v>0</v>
      </c>
      <c r="G154" s="2">
        <f t="shared" si="0"/>
        <v>8422.4664000000012</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58989.18</v>
      </c>
      <c r="D155" s="1">
        <f>'PR-RAS'!E159</f>
        <v>67238.87</v>
      </c>
      <c r="E155" s="1">
        <v>0</v>
      </c>
      <c r="F155" s="1">
        <v>0</v>
      </c>
      <c r="G155" s="2">
        <f t="shared" si="0"/>
        <v>29793.905679999996</v>
      </c>
      <c r="H155" s="2">
        <f t="shared" si="1"/>
        <v>0.31000000000494765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58989.18</v>
      </c>
      <c r="D157" s="1">
        <f>'PR-RAS'!E161</f>
        <v>67166.259999999995</v>
      </c>
      <c r="E157" s="1">
        <v>0</v>
      </c>
      <c r="F157" s="1">
        <v>0</v>
      </c>
      <c r="G157" s="2">
        <f t="shared" si="0"/>
        <v>30158.185199999996</v>
      </c>
      <c r="H157" s="2">
        <f t="shared" si="1"/>
        <v>0.43999999999505235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72.61</v>
      </c>
      <c r="E158" s="1">
        <v>0</v>
      </c>
      <c r="F158" s="1">
        <v>0</v>
      </c>
      <c r="G158" s="2">
        <f t="shared" si="0"/>
        <v>22.79954</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128471.08000000002</v>
      </c>
      <c r="D159" s="1">
        <f>'PR-RAS'!E163</f>
        <v>158767.57</v>
      </c>
      <c r="E159" s="1">
        <v>0</v>
      </c>
      <c r="F159" s="1">
        <v>0</v>
      </c>
      <c r="G159" s="2">
        <f t="shared" si="0"/>
        <v>70468.982759999999</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50247.340000000004</v>
      </c>
      <c r="D160" s="1">
        <f>'PR-RAS'!E164</f>
        <v>42107.7</v>
      </c>
      <c r="E160" s="1">
        <v>0</v>
      </c>
      <c r="F160" s="1">
        <v>0</v>
      </c>
      <c r="G160" s="2">
        <f t="shared" si="0"/>
        <v>21379.575659999999</v>
      </c>
      <c r="H160" s="2">
        <f t="shared" si="1"/>
        <v>0.64000000000669388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31135.29</v>
      </c>
      <c r="D161" s="1">
        <f>'PR-RAS'!E165</f>
        <v>18552.97</v>
      </c>
      <c r="E161" s="1">
        <v>0</v>
      </c>
      <c r="F161" s="1">
        <v>0</v>
      </c>
      <c r="G161" s="2">
        <f t="shared" si="0"/>
        <v>10918.596800000001</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18487.060000000001</v>
      </c>
      <c r="D162" s="1">
        <f>'PR-RAS'!E166</f>
        <v>22241.73</v>
      </c>
      <c r="E162" s="1">
        <v>0</v>
      </c>
      <c r="F162" s="1">
        <v>0</v>
      </c>
      <c r="G162" s="2">
        <f t="shared" si="0"/>
        <v>10138.253720000001</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380.25</v>
      </c>
      <c r="D163" s="1">
        <f>'PR-RAS'!E167</f>
        <v>559.75</v>
      </c>
      <c r="E163" s="1">
        <v>0</v>
      </c>
      <c r="F163" s="1">
        <v>0</v>
      </c>
      <c r="G163" s="2">
        <f t="shared" si="0"/>
        <v>242.95950000000002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244.74</v>
      </c>
      <c r="D164" s="1">
        <f>'PR-RAS'!E168</f>
        <v>753.25</v>
      </c>
      <c r="E164" s="1">
        <v>0</v>
      </c>
      <c r="F164" s="1">
        <v>0</v>
      </c>
      <c r="G164" s="2">
        <f t="shared" si="0"/>
        <v>285.45212000000004</v>
      </c>
      <c r="H164" s="2">
        <f t="shared" si="1"/>
        <v>0.50999999999999091</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13048.87</v>
      </c>
      <c r="D165" s="1">
        <f>'PR-RAS'!E169</f>
        <v>47116.88</v>
      </c>
      <c r="E165" s="1">
        <v>0</v>
      </c>
      <c r="F165" s="1">
        <v>0</v>
      </c>
      <c r="G165" s="2">
        <f t="shared" si="0"/>
        <v>17594.351319999998</v>
      </c>
      <c r="H165" s="2">
        <f t="shared" si="1"/>
        <v>0.25000000000181899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4488.05</v>
      </c>
      <c r="D166" s="1">
        <f>'PR-RAS'!E170</f>
        <v>6407.5</v>
      </c>
      <c r="E166" s="1">
        <v>0</v>
      </c>
      <c r="F166" s="1">
        <v>0</v>
      </c>
      <c r="G166" s="2">
        <f t="shared" si="0"/>
        <v>2855.0032500000002</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31544.1</v>
      </c>
      <c r="E167" s="1">
        <v>0</v>
      </c>
      <c r="F167" s="1">
        <v>0</v>
      </c>
      <c r="G167" s="2">
        <f t="shared" si="0"/>
        <v>10472.6412</v>
      </c>
      <c r="H167" s="2">
        <f t="shared" si="1"/>
        <v>9.9999999998544808E-2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6406.4</v>
      </c>
      <c r="D168" s="1">
        <f>'PR-RAS'!E172</f>
        <v>6488.38</v>
      </c>
      <c r="E168" s="1">
        <v>0</v>
      </c>
      <c r="F168" s="1">
        <v>0</v>
      </c>
      <c r="G168" s="2">
        <f t="shared" si="0"/>
        <v>3236.9877200000001</v>
      </c>
      <c r="H168" s="2">
        <f t="shared" si="1"/>
        <v>0.77999999999974534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798.75</v>
      </c>
      <c r="D169" s="1">
        <f>'PR-RAS'!E173</f>
        <v>597.23</v>
      </c>
      <c r="E169" s="1">
        <v>0</v>
      </c>
      <c r="F169" s="1">
        <v>0</v>
      </c>
      <c r="G169" s="2">
        <f t="shared" si="0"/>
        <v>334.85928000000001</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940.25</v>
      </c>
      <c r="D170" s="1">
        <f>'PR-RAS'!E174</f>
        <v>2079.67</v>
      </c>
      <c r="E170" s="1">
        <v>0</v>
      </c>
      <c r="F170" s="1">
        <v>0</v>
      </c>
      <c r="G170" s="2">
        <f t="shared" si="0"/>
        <v>861.83071000000007</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415.42</v>
      </c>
      <c r="D172" s="1">
        <f>'PR-RAS'!E176</f>
        <v>0</v>
      </c>
      <c r="E172" s="1">
        <v>0</v>
      </c>
      <c r="F172" s="1">
        <v>0</v>
      </c>
      <c r="G172" s="2">
        <f t="shared" si="0"/>
        <v>71.036820000000006</v>
      </c>
      <c r="H172" s="2">
        <f t="shared" si="1"/>
        <v>0.42000000000001592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62798.44</v>
      </c>
      <c r="D173" s="1">
        <f>'PR-RAS'!E177</f>
        <v>61618.479999999996</v>
      </c>
      <c r="E173" s="1">
        <v>0</v>
      </c>
      <c r="F173" s="1">
        <v>0</v>
      </c>
      <c r="G173" s="2">
        <f t="shared" si="0"/>
        <v>31998.088799999998</v>
      </c>
      <c r="H173" s="2">
        <f t="shared" si="1"/>
        <v>0.91999999999825377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53012.14</v>
      </c>
      <c r="D174" s="1">
        <f>'PR-RAS'!E178</f>
        <v>50686.9</v>
      </c>
      <c r="E174" s="1">
        <v>0</v>
      </c>
      <c r="F174" s="1">
        <v>0</v>
      </c>
      <c r="G174" s="2">
        <f t="shared" si="0"/>
        <v>26708.767619999999</v>
      </c>
      <c r="H174" s="2">
        <f t="shared" si="1"/>
        <v>0.23999999999796273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2121.29</v>
      </c>
      <c r="D175" s="1">
        <f>'PR-RAS'!E179</f>
        <v>491.01</v>
      </c>
      <c r="E175" s="1">
        <v>0</v>
      </c>
      <c r="F175" s="1">
        <v>0</v>
      </c>
      <c r="G175" s="2">
        <f t="shared" si="0"/>
        <v>539.97593999999992</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3949.12</v>
      </c>
      <c r="D177" s="1">
        <f>'PR-RAS'!E181</f>
        <v>3595.7</v>
      </c>
      <c r="E177" s="1">
        <v>0</v>
      </c>
      <c r="F177" s="1">
        <v>0</v>
      </c>
      <c r="G177" s="2">
        <f t="shared" si="0"/>
        <v>1960.73152</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13.92</v>
      </c>
      <c r="D178" s="1">
        <f>'PR-RAS'!E182</f>
        <v>8.3000000000000007</v>
      </c>
      <c r="E178" s="1">
        <v>0</v>
      </c>
      <c r="F178" s="1">
        <v>0</v>
      </c>
      <c r="G178" s="2">
        <f t="shared" si="0"/>
        <v>5.4020400000000004</v>
      </c>
      <c r="H178" s="2">
        <f t="shared" si="1"/>
        <v>0.38000000000000078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633.75</v>
      </c>
      <c r="D179" s="1">
        <f>'PR-RAS'!E183</f>
        <v>2995.6</v>
      </c>
      <c r="E179" s="1">
        <v>0</v>
      </c>
      <c r="F179" s="1">
        <v>0</v>
      </c>
      <c r="G179" s="2">
        <f t="shared" si="0"/>
        <v>1179.2411</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748.22</v>
      </c>
      <c r="D180" s="1">
        <f>'PR-RAS'!E184</f>
        <v>863.42</v>
      </c>
      <c r="E180" s="1">
        <v>0</v>
      </c>
      <c r="F180" s="1">
        <v>0</v>
      </c>
      <c r="G180" s="2">
        <f t="shared" si="0"/>
        <v>443.03573999999998</v>
      </c>
      <c r="H180" s="2">
        <f t="shared" si="1"/>
        <v>0.63999999999998636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1470.73</v>
      </c>
      <c r="D181" s="1">
        <f>'PR-RAS'!E185</f>
        <v>1866.84</v>
      </c>
      <c r="E181" s="1">
        <v>0</v>
      </c>
      <c r="F181" s="1">
        <v>0</v>
      </c>
      <c r="G181" s="2">
        <f t="shared" si="0"/>
        <v>936.79379999999992</v>
      </c>
      <c r="H181" s="2">
        <f t="shared" si="1"/>
        <v>0.43000000000006366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849.27</v>
      </c>
      <c r="D182" s="1">
        <f>'PR-RAS'!E186</f>
        <v>1110.71</v>
      </c>
      <c r="E182" s="1">
        <v>0</v>
      </c>
      <c r="F182" s="1">
        <v>0</v>
      </c>
      <c r="G182" s="2">
        <f t="shared" si="0"/>
        <v>555.79489000000001</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2376.4300000000003</v>
      </c>
      <c r="D184" s="1">
        <f>'PR-RAS'!E188</f>
        <v>7924.51</v>
      </c>
      <c r="E184" s="1">
        <v>0</v>
      </c>
      <c r="F184" s="1">
        <v>0</v>
      </c>
      <c r="G184" s="2">
        <f t="shared" si="0"/>
        <v>3335.2573499999999</v>
      </c>
      <c r="H184" s="2">
        <f t="shared" si="1"/>
        <v>0.92000000000007276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1593.27</v>
      </c>
      <c r="D187" s="1">
        <f>'PR-RAS'!E191</f>
        <v>493.39</v>
      </c>
      <c r="E187" s="1">
        <v>0</v>
      </c>
      <c r="F187" s="1">
        <v>0</v>
      </c>
      <c r="G187" s="2">
        <f t="shared" si="0"/>
        <v>479.88930000000005</v>
      </c>
      <c r="H187" s="2">
        <f t="shared" si="1"/>
        <v>0.65999999999996817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127.41</v>
      </c>
      <c r="D189" s="1">
        <f>'PR-RAS'!E193</f>
        <v>1935.56</v>
      </c>
      <c r="E189" s="1">
        <v>0</v>
      </c>
      <c r="F189" s="1">
        <v>0</v>
      </c>
      <c r="G189" s="2">
        <f t="shared" si="0"/>
        <v>751.72363999999993</v>
      </c>
      <c r="H189" s="2">
        <f t="shared" si="1"/>
        <v>0.85000000000005116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3821.32</v>
      </c>
      <c r="E190" s="1">
        <v>0</v>
      </c>
      <c r="F190" s="1">
        <v>0</v>
      </c>
      <c r="G190" s="2">
        <f t="shared" si="0"/>
        <v>1444.4589600000002</v>
      </c>
      <c r="H190" s="2">
        <f t="shared" si="1"/>
        <v>0.32000000000016371</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655.75</v>
      </c>
      <c r="D191" s="1">
        <f>'PR-RAS'!E195</f>
        <v>1674.24</v>
      </c>
      <c r="E191" s="1">
        <v>0</v>
      </c>
      <c r="F191" s="1">
        <v>0</v>
      </c>
      <c r="G191" s="2">
        <f t="shared" si="0"/>
        <v>760.80370000000005</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302.91000000000003</v>
      </c>
      <c r="D192" s="1">
        <f>'PR-RAS'!E196</f>
        <v>2248.5100000000002</v>
      </c>
      <c r="E192" s="1">
        <v>0</v>
      </c>
      <c r="F192" s="1">
        <v>0</v>
      </c>
      <c r="G192" s="2">
        <f t="shared" si="0"/>
        <v>916.78663000000006</v>
      </c>
      <c r="H192" s="2">
        <f t="shared" si="1"/>
        <v>0.57999999999975671</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302.91000000000003</v>
      </c>
      <c r="D206" s="1">
        <f>'PR-RAS'!E210</f>
        <v>2248.5100000000002</v>
      </c>
      <c r="E206" s="1">
        <v>0</v>
      </c>
      <c r="F206" s="1">
        <v>0</v>
      </c>
      <c r="G206" s="2">
        <f t="shared" si="0"/>
        <v>983.98564999999996</v>
      </c>
      <c r="H206" s="2">
        <f t="shared" si="1"/>
        <v>0.57999999999975671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302.91000000000003</v>
      </c>
      <c r="D207" s="1">
        <f>'PR-RAS'!E211</f>
        <v>384.59</v>
      </c>
      <c r="E207" s="1">
        <v>0</v>
      </c>
      <c r="F207" s="1">
        <v>0</v>
      </c>
      <c r="G207" s="2">
        <f t="shared" si="0"/>
        <v>220.85053999999997</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1863.92</v>
      </c>
      <c r="E209" s="1">
        <v>0</v>
      </c>
      <c r="F209" s="1">
        <v>0</v>
      </c>
      <c r="G209" s="2">
        <f t="shared" si="0"/>
        <v>775.39071999999999</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561.38</v>
      </c>
      <c r="E259" s="1">
        <v>0</v>
      </c>
      <c r="F259" s="1">
        <v>0</v>
      </c>
      <c r="G259" s="2">
        <f t="shared" si="0"/>
        <v>289.67207999999999</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561.38</v>
      </c>
      <c r="E260" s="1">
        <v>0</v>
      </c>
      <c r="F260" s="1">
        <v>0</v>
      </c>
      <c r="G260" s="2">
        <f t="shared" si="0"/>
        <v>290.79484000000002</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561.38</v>
      </c>
      <c r="E262" s="1">
        <v>0</v>
      </c>
      <c r="F262" s="1">
        <v>0</v>
      </c>
      <c r="G262" s="2">
        <f t="shared" si="0"/>
        <v>293.04036000000002</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563283.63</v>
      </c>
      <c r="D285" s="1">
        <f>'PR-RAS'!E289</f>
        <v>654662.11</v>
      </c>
      <c r="E285" s="1">
        <v>0</v>
      </c>
      <c r="F285" s="1">
        <v>0</v>
      </c>
      <c r="G285" s="2">
        <f t="shared" si="8"/>
        <v>531820.62939999998</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10351.090000000084</v>
      </c>
      <c r="D287" s="1">
        <f>'PR-RAS'!E291</f>
        <v>18924.689999999944</v>
      </c>
      <c r="E287" s="1">
        <v>0</v>
      </c>
      <c r="F287" s="1">
        <v>0</v>
      </c>
      <c r="G287" s="2">
        <f t="shared" si="8"/>
        <v>13785.33441999999</v>
      </c>
      <c r="H287" s="2">
        <f t="shared" si="9"/>
        <v>0.40000000013969839</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66208.509999999995</v>
      </c>
      <c r="D288" s="1">
        <f>'PR-RAS'!E292</f>
        <v>16584.45</v>
      </c>
      <c r="E288" s="1">
        <v>0</v>
      </c>
      <c r="F288" s="1">
        <v>0</v>
      </c>
      <c r="G288" s="2">
        <f t="shared" si="8"/>
        <v>28521.31667</v>
      </c>
      <c r="H288" s="2">
        <f t="shared" si="9"/>
        <v>0.94000000000596629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148.65</v>
      </c>
      <c r="D290" s="1">
        <f>'PR-RAS'!E294</f>
        <v>148.65</v>
      </c>
      <c r="E290" s="1">
        <v>0</v>
      </c>
      <c r="F290" s="1">
        <v>0</v>
      </c>
      <c r="G290" s="2">
        <f t="shared" si="8"/>
        <v>128.87954999999999</v>
      </c>
      <c r="H290" s="2">
        <f t="shared" si="9"/>
        <v>0.69999999999998863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148.65</v>
      </c>
      <c r="D291" s="1">
        <f>'PR-RAS'!E295</f>
        <v>148.65</v>
      </c>
      <c r="E291" s="1">
        <v>0</v>
      </c>
      <c r="F291" s="1">
        <v>0</v>
      </c>
      <c r="G291" s="2">
        <f t="shared" si="8"/>
        <v>129.32550000000001</v>
      </c>
      <c r="H291" s="2">
        <f t="shared" si="9"/>
        <v>0.69999999999998863</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5029.3999999999996</v>
      </c>
      <c r="D345" s="1">
        <f>'PR-RAS'!E350</f>
        <v>25909.62</v>
      </c>
      <c r="E345" s="1">
        <v>0</v>
      </c>
      <c r="F345" s="1">
        <v>0</v>
      </c>
      <c r="G345" s="2">
        <f t="shared" si="8"/>
        <v>19555.932159999997</v>
      </c>
      <c r="H345" s="2">
        <f t="shared" si="9"/>
        <v>0.78000000000065484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5029.3999999999996</v>
      </c>
      <c r="D358" s="1">
        <f>'PR-RAS'!E363</f>
        <v>1190</v>
      </c>
      <c r="E358" s="1">
        <v>0</v>
      </c>
      <c r="F358" s="1">
        <v>0</v>
      </c>
      <c r="G358" s="2">
        <f t="shared" si="8"/>
        <v>2645.1557999999995</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3204.46</v>
      </c>
      <c r="D364" s="1">
        <f>'PR-RAS'!E369</f>
        <v>1190</v>
      </c>
      <c r="E364" s="1">
        <v>0</v>
      </c>
      <c r="F364" s="1">
        <v>0</v>
      </c>
      <c r="G364" s="2">
        <f t="shared" si="8"/>
        <v>2027.1589799999999</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1190</v>
      </c>
      <c r="E365" s="1">
        <v>0</v>
      </c>
      <c r="F365" s="1">
        <v>0</v>
      </c>
      <c r="G365" s="2">
        <f t="shared" si="8"/>
        <v>866.31999999999994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3204.46</v>
      </c>
      <c r="D367" s="1">
        <f>'PR-RAS'!E372</f>
        <v>0</v>
      </c>
      <c r="E367" s="1">
        <v>0</v>
      </c>
      <c r="F367" s="1">
        <v>0</v>
      </c>
      <c r="G367" s="2">
        <f t="shared" si="8"/>
        <v>1172.8323599999999</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1824.94</v>
      </c>
      <c r="D386" s="1">
        <f>'PR-RAS'!E391</f>
        <v>0</v>
      </c>
      <c r="E386" s="1">
        <v>0</v>
      </c>
      <c r="F386" s="1">
        <v>0</v>
      </c>
      <c r="G386" s="2">
        <f t="shared" si="8"/>
        <v>702.6019</v>
      </c>
      <c r="H386" s="2">
        <f t="shared" si="9"/>
        <v>5.999999999994543E-2</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1824.94</v>
      </c>
      <c r="D389" s="1">
        <f>'PR-RAS'!E394</f>
        <v>0</v>
      </c>
      <c r="E389" s="1">
        <v>0</v>
      </c>
      <c r="F389" s="1">
        <v>0</v>
      </c>
      <c r="G389" s="2">
        <f t="shared" si="8"/>
        <v>708.07672000000002</v>
      </c>
      <c r="H389" s="2">
        <f t="shared" si="9"/>
        <v>5.999999999994543E-2</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24719.62</v>
      </c>
      <c r="E397" s="1">
        <v>0</v>
      </c>
      <c r="F397" s="1">
        <v>0</v>
      </c>
      <c r="G397" s="2">
        <f t="shared" si="8"/>
        <v>19577.939040000001</v>
      </c>
      <c r="H397" s="2">
        <f t="shared" si="9"/>
        <v>0.38000000000101863</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24719.62</v>
      </c>
      <c r="E401" s="1">
        <v>0</v>
      </c>
      <c r="F401" s="1">
        <v>0</v>
      </c>
      <c r="G401" s="2">
        <f t="shared" si="8"/>
        <v>19775.696</v>
      </c>
      <c r="H401" s="2">
        <f t="shared" si="9"/>
        <v>0.38000000000101863</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5029.3999999999996</v>
      </c>
      <c r="D403" s="1">
        <f>'PR-RAS'!E408</f>
        <v>25909.62</v>
      </c>
      <c r="E403" s="1">
        <v>0</v>
      </c>
      <c r="F403" s="1">
        <v>0</v>
      </c>
      <c r="G403" s="2">
        <f t="shared" si="8"/>
        <v>22853.153280000002</v>
      </c>
      <c r="H403" s="2">
        <f t="shared" si="9"/>
        <v>0.78000000000065484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1859.34</v>
      </c>
      <c r="D405" s="1">
        <f>'PR-RAS'!E410</f>
        <v>5126.42</v>
      </c>
      <c r="E405" s="1">
        <v>0</v>
      </c>
      <c r="F405" s="1">
        <v>0</v>
      </c>
      <c r="G405" s="2">
        <f t="shared" si="8"/>
        <v>4893.3207200000006</v>
      </c>
      <c r="H405" s="2">
        <f t="shared" si="9"/>
        <v>0.75999999999999091</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552932.53999999992</v>
      </c>
      <c r="D407" s="1">
        <f>'PR-RAS'!E412</f>
        <v>635737.42000000004</v>
      </c>
      <c r="E407" s="1">
        <v>0</v>
      </c>
      <c r="F407" s="1">
        <v>0</v>
      </c>
      <c r="G407" s="2">
        <f t="shared" si="8"/>
        <v>740709.39627999999</v>
      </c>
      <c r="H407" s="2">
        <f t="shared" si="9"/>
        <v>0.88000000012107193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568313.03</v>
      </c>
      <c r="D408" s="1">
        <f>'PR-RAS'!E413</f>
        <v>680571.73</v>
      </c>
      <c r="E408" s="1">
        <v>0</v>
      </c>
      <c r="F408" s="1">
        <v>0</v>
      </c>
      <c r="G408" s="2">
        <f t="shared" si="8"/>
        <v>785288.79142999998</v>
      </c>
      <c r="H408" s="2">
        <f t="shared" si="9"/>
        <v>0.30000000004656613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15380.490000000107</v>
      </c>
      <c r="D410" s="1">
        <f>'PR-RAS'!E415</f>
        <v>44834.309999999939</v>
      </c>
      <c r="E410" s="1">
        <v>0</v>
      </c>
      <c r="F410" s="1">
        <v>0</v>
      </c>
      <c r="G410" s="2">
        <f t="shared" si="8"/>
        <v>42965.085989999992</v>
      </c>
      <c r="H410" s="2">
        <f t="shared" si="9"/>
        <v>0.80000000004656613</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64349.17</v>
      </c>
      <c r="D411" s="1">
        <f>'PR-RAS'!E416</f>
        <v>11458.03</v>
      </c>
      <c r="E411" s="1">
        <v>0</v>
      </c>
      <c r="F411" s="1">
        <v>0</v>
      </c>
      <c r="G411" s="2">
        <f t="shared" si="8"/>
        <v>35778.744299999998</v>
      </c>
      <c r="H411" s="2">
        <f t="shared" si="9"/>
        <v>0.19999999999890861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148.65</v>
      </c>
      <c r="D413" s="1">
        <f>'PR-RAS'!E418</f>
        <v>148.65</v>
      </c>
      <c r="E413" s="1">
        <v>0</v>
      </c>
      <c r="F413" s="1">
        <v>0</v>
      </c>
      <c r="G413" s="2">
        <f t="shared" si="8"/>
        <v>183.73140000000001</v>
      </c>
      <c r="H413" s="2">
        <f t="shared" si="9"/>
        <v>0.69999999999998863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552932.53999999992</v>
      </c>
      <c r="D633" s="1">
        <f>'PR-RAS'!E639</f>
        <v>635737.42000000004</v>
      </c>
      <c r="E633" s="1">
        <v>0</v>
      </c>
      <c r="F633" s="1">
        <v>0</v>
      </c>
      <c r="G633" s="2">
        <f t="shared" si="10"/>
        <v>1153025.46416</v>
      </c>
      <c r="H633" s="2">
        <f t="shared" si="11"/>
        <v>0.88000000012107193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568313.03</v>
      </c>
      <c r="D634" s="1">
        <f>'PR-RAS'!E640</f>
        <v>680571.73</v>
      </c>
      <c r="E634" s="1">
        <v>0</v>
      </c>
      <c r="F634" s="1">
        <v>0</v>
      </c>
      <c r="G634" s="2">
        <f t="shared" si="10"/>
        <v>1221345.95817</v>
      </c>
      <c r="H634" s="2">
        <f t="shared" si="11"/>
        <v>0.30000000004656613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15380.490000000107</v>
      </c>
      <c r="D636" s="1">
        <f>'PR-RAS'!E642</f>
        <v>44834.309999999939</v>
      </c>
      <c r="E636" s="1">
        <v>0</v>
      </c>
      <c r="F636" s="1">
        <v>0</v>
      </c>
      <c r="G636" s="2">
        <f t="shared" si="10"/>
        <v>66706.184849999991</v>
      </c>
      <c r="H636" s="2">
        <f t="shared" si="11"/>
        <v>0.80000000004656613</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64349.17</v>
      </c>
      <c r="D637" s="1">
        <f>'PR-RAS'!E643</f>
        <v>11458.03</v>
      </c>
      <c r="E637" s="1">
        <v>0</v>
      </c>
      <c r="F637" s="1">
        <v>0</v>
      </c>
      <c r="G637" s="2">
        <f t="shared" si="10"/>
        <v>55500.686280000002</v>
      </c>
      <c r="H637" s="2">
        <f t="shared" si="11"/>
        <v>0.19999999999890861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48968.679999999891</v>
      </c>
      <c r="D639" s="1">
        <f>'PR-RAS'!E645</f>
        <v>0</v>
      </c>
      <c r="E639" s="1">
        <v>0</v>
      </c>
      <c r="F639" s="1">
        <v>0</v>
      </c>
      <c r="G639" s="2">
        <f t="shared" si="10"/>
        <v>31242.017839999931</v>
      </c>
      <c r="H639" s="2">
        <f t="shared" si="11"/>
        <v>0.32000000010884833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33376.279999999941</v>
      </c>
      <c r="E640" s="1">
        <v>0</v>
      </c>
      <c r="F640" s="1">
        <v>0</v>
      </c>
      <c r="G640" s="2">
        <f t="shared" si="10"/>
        <v>42654.885839999923</v>
      </c>
      <c r="H640" s="2">
        <f t="shared" si="11"/>
        <v>0.27999999994062819</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74820.45</v>
      </c>
      <c r="D641" s="1">
        <f>'PR-RAS'!E647</f>
        <v>89836.52</v>
      </c>
      <c r="E641" s="1">
        <v>0</v>
      </c>
      <c r="F641" s="1">
        <v>0</v>
      </c>
      <c r="G641" s="2">
        <f t="shared" si="10"/>
        <v>162875.83359999998</v>
      </c>
      <c r="H641" s="2">
        <f t="shared" si="11"/>
        <v>0.92999999999301508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49689.49</v>
      </c>
      <c r="D642" s="1">
        <f>'PR-RAS'!E649</f>
        <v>23428.58</v>
      </c>
      <c r="E642" s="1">
        <v>0</v>
      </c>
      <c r="F642" s="1">
        <v>0</v>
      </c>
      <c r="G642" s="2">
        <f t="shared" si="10"/>
        <v>61886.402649999996</v>
      </c>
      <c r="H642" s="2">
        <f t="shared" si="11"/>
        <v>0.9099999999962165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161868.25</v>
      </c>
      <c r="D643" s="1">
        <f>'PR-RAS'!E650</f>
        <v>190998.04</v>
      </c>
      <c r="E643" s="1">
        <v>0</v>
      </c>
      <c r="F643" s="1">
        <v>0</v>
      </c>
      <c r="G643" s="2">
        <f t="shared" si="10"/>
        <v>349160.89986000006</v>
      </c>
      <c r="H643" s="2">
        <f t="shared" si="11"/>
        <v>0.29000000000814907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187680.91</v>
      </c>
      <c r="D644" s="1">
        <f>'PR-RAS'!E651</f>
        <v>200239.2</v>
      </c>
      <c r="E644" s="1">
        <v>0</v>
      </c>
      <c r="F644" s="1">
        <v>0</v>
      </c>
      <c r="G644" s="2">
        <f t="shared" si="10"/>
        <v>378186.43633000006</v>
      </c>
      <c r="H644" s="2">
        <f t="shared" si="11"/>
        <v>0.29000000000814907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23876.829999999987</v>
      </c>
      <c r="D645" s="1">
        <f>'PR-RAS'!E652</f>
        <v>14187.419999999984</v>
      </c>
      <c r="E645" s="1">
        <v>0</v>
      </c>
      <c r="F645" s="1">
        <v>0</v>
      </c>
      <c r="G645" s="2">
        <f t="shared" si="10"/>
        <v>33650.07547999997</v>
      </c>
      <c r="H645" s="2">
        <f t="shared" si="11"/>
        <v>0.58999999999650754</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63</v>
      </c>
      <c r="D647" s="1">
        <f>'PR-RAS'!E654</f>
        <v>70</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449257.81</v>
      </c>
      <c r="D668" s="1">
        <f>'PR-RAS'!E675</f>
        <v>531521.52</v>
      </c>
      <c r="E668" s="1">
        <v>0</v>
      </c>
      <c r="F668" s="1">
        <v>0</v>
      </c>
      <c r="G668" s="2">
        <f t="shared" si="10"/>
        <v>1008704.6669500001</v>
      </c>
      <c r="H668" s="2">
        <f t="shared" si="11"/>
        <v>0.66999999998370185</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663.61</v>
      </c>
      <c r="D669" s="1">
        <f>'PR-RAS'!E676</f>
        <v>0</v>
      </c>
      <c r="E669" s="1">
        <v>0</v>
      </c>
      <c r="F669" s="1">
        <v>0</v>
      </c>
      <c r="G669" s="2">
        <f t="shared" si="10"/>
        <v>443.29148000000004</v>
      </c>
      <c r="H669" s="2">
        <f t="shared" si="11"/>
        <v>0.38999999999998636</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2901.1</v>
      </c>
      <c r="E687" s="1">
        <v>0</v>
      </c>
      <c r="F687" s="1">
        <v>0</v>
      </c>
      <c r="G687" s="2">
        <f t="shared" si="10"/>
        <v>3980.3092000000001</v>
      </c>
      <c r="H687" s="2">
        <f t="shared" si="11"/>
        <v>9.9999999999909051E-2</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2049.6799999999998</v>
      </c>
      <c r="D709" s="1">
        <f>'PR-RAS'!E716</f>
        <v>0</v>
      </c>
      <c r="E709" s="1">
        <v>0</v>
      </c>
      <c r="F709" s="1">
        <v>0</v>
      </c>
      <c r="G709" s="2">
        <f t="shared" si="10"/>
        <v>1451.1734399999998</v>
      </c>
      <c r="H709" s="2">
        <f t="shared" si="11"/>
        <v>0.32000000000016371</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2905.53</v>
      </c>
      <c r="D710" s="1">
        <f>'PR-RAS'!E717</f>
        <v>1462.29</v>
      </c>
      <c r="E710" s="1">
        <v>0</v>
      </c>
      <c r="F710" s="1">
        <v>0</v>
      </c>
      <c r="G710" s="2">
        <f t="shared" si="10"/>
        <v>4133.54799</v>
      </c>
      <c r="H710" s="2">
        <f t="shared" si="11"/>
        <v>0.75999999999976353</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18487.060000000001</v>
      </c>
      <c r="D711" s="1">
        <f>'PR-RAS'!E718</f>
        <v>22241.73</v>
      </c>
      <c r="E711" s="1">
        <v>0</v>
      </c>
      <c r="F711" s="1">
        <v>0</v>
      </c>
      <c r="G711" s="2">
        <f t="shared" si="10"/>
        <v>44709.069199999998</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2912.65</v>
      </c>
      <c r="E713" s="1">
        <v>0</v>
      </c>
      <c r="F713" s="1">
        <v>0</v>
      </c>
      <c r="G713" s="2">
        <f t="shared" si="10"/>
        <v>4147.6135999999997</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550</v>
      </c>
      <c r="E714" s="1">
        <v>0</v>
      </c>
      <c r="F714" s="1">
        <v>0</v>
      </c>
      <c r="G714" s="2">
        <f t="shared" si="10"/>
        <v>784.3</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101856.65</v>
      </c>
      <c r="D1480" s="6"/>
      <c r="E1480" s="6">
        <v>0</v>
      </c>
      <c r="F1480" s="6">
        <v>0</v>
      </c>
      <c r="G1480" s="7">
        <f t="shared" ref="G1480:G1580" si="34">B1480/1000*C1480</f>
        <v>101.85665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693697.87000000011</v>
      </c>
      <c r="D1481" s="1">
        <v>0</v>
      </c>
      <c r="E1481" s="1">
        <v>0</v>
      </c>
      <c r="F1481" s="1">
        <v>0</v>
      </c>
      <c r="G1481" s="2">
        <f t="shared" si="34"/>
        <v>1387.3957400000002</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667788.25000000012</v>
      </c>
      <c r="D1483" s="1">
        <v>0</v>
      </c>
      <c r="E1483" s="1">
        <v>0</v>
      </c>
      <c r="F1483" s="1">
        <v>0</v>
      </c>
      <c r="G1483" s="2">
        <f t="shared" si="34"/>
        <v>2671.1530000000007</v>
      </c>
      <c r="H1483" s="2">
        <f t="shared" si="35"/>
        <v>0.25000000011641532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504679.8</v>
      </c>
      <c r="D1484" s="1">
        <v>0</v>
      </c>
      <c r="E1484" s="1">
        <v>0</v>
      </c>
      <c r="F1484" s="1">
        <v>0</v>
      </c>
      <c r="G1484" s="2">
        <f t="shared" si="34"/>
        <v>2523.3989999999999</v>
      </c>
      <c r="H1484" s="2">
        <f t="shared" si="35"/>
        <v>0.20000000001164153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158360.98000000001</v>
      </c>
      <c r="D1485" s="1">
        <v>0</v>
      </c>
      <c r="E1485" s="1">
        <v>0</v>
      </c>
      <c r="F1485" s="1">
        <v>0</v>
      </c>
      <c r="G1485" s="2">
        <f t="shared" si="34"/>
        <v>950.16588000000013</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1863.92</v>
      </c>
      <c r="D1486" s="1">
        <v>0</v>
      </c>
      <c r="E1486" s="1">
        <v>0</v>
      </c>
      <c r="F1486" s="1">
        <v>0</v>
      </c>
      <c r="G1486" s="2">
        <f t="shared" si="34"/>
        <v>13.04744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2883.55</v>
      </c>
      <c r="D1491" s="1">
        <v>0</v>
      </c>
      <c r="E1491" s="1">
        <v>0</v>
      </c>
      <c r="F1491" s="1">
        <v>0</v>
      </c>
      <c r="G1491" s="2">
        <f t="shared" si="34"/>
        <v>34.602600000000002</v>
      </c>
      <c r="H1491" s="2">
        <f t="shared" si="35"/>
        <v>0.4499999999998181</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25909.62</v>
      </c>
      <c r="D1492" s="1">
        <v>0</v>
      </c>
      <c r="E1492" s="1">
        <v>0</v>
      </c>
      <c r="F1492" s="1">
        <v>0</v>
      </c>
      <c r="G1492" s="2">
        <f t="shared" si="34"/>
        <v>336.82505999999995</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648300.92000000004</v>
      </c>
      <c r="D1499" s="1">
        <v>0</v>
      </c>
      <c r="E1499" s="1">
        <v>0</v>
      </c>
      <c r="F1499" s="1">
        <v>0</v>
      </c>
      <c r="G1499" s="2">
        <f t="shared" si="34"/>
        <v>12966.018400000001</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641984.5</v>
      </c>
      <c r="D1501" s="1">
        <v>0</v>
      </c>
      <c r="E1501" s="1">
        <v>0</v>
      </c>
      <c r="F1501" s="1">
        <v>0</v>
      </c>
      <c r="G1501" s="2">
        <f t="shared" si="34"/>
        <v>14123.659</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494513.5</v>
      </c>
      <c r="D1502" s="1">
        <v>0</v>
      </c>
      <c r="E1502" s="1">
        <v>0</v>
      </c>
      <c r="F1502" s="1">
        <v>0</v>
      </c>
      <c r="G1502" s="2">
        <f t="shared" si="34"/>
        <v>11373.8105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143745.73000000001</v>
      </c>
      <c r="D1503" s="1">
        <v>0</v>
      </c>
      <c r="E1503" s="1">
        <v>0</v>
      </c>
      <c r="F1503" s="1">
        <v>0</v>
      </c>
      <c r="G1503" s="2">
        <f t="shared" si="34"/>
        <v>3449.8975200000004</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1863.92</v>
      </c>
      <c r="D1504" s="1">
        <v>0</v>
      </c>
      <c r="E1504" s="1">
        <v>0</v>
      </c>
      <c r="F1504" s="1">
        <v>0</v>
      </c>
      <c r="G1504" s="2">
        <f t="shared" si="34"/>
        <v>46.598000000000006</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1861.35</v>
      </c>
      <c r="D1509" s="1">
        <v>0</v>
      </c>
      <c r="E1509" s="1">
        <v>0</v>
      </c>
      <c r="F1509" s="1">
        <v>0</v>
      </c>
      <c r="G1509" s="2">
        <f t="shared" si="34"/>
        <v>55.840499999999999</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6316.42</v>
      </c>
      <c r="D1510" s="1">
        <v>0</v>
      </c>
      <c r="E1510" s="1">
        <v>0</v>
      </c>
      <c r="F1510" s="1">
        <v>0</v>
      </c>
      <c r="G1510" s="2">
        <f t="shared" si="34"/>
        <v>195.80902</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147253.60000000009</v>
      </c>
      <c r="D1517" s="1">
        <v>0</v>
      </c>
      <c r="E1517" s="1">
        <v>0</v>
      </c>
      <c r="F1517" s="1">
        <v>0</v>
      </c>
      <c r="G1517" s="2">
        <f t="shared" si="34"/>
        <v>5595.6368000000029</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7466.95</v>
      </c>
      <c r="D1518" s="1">
        <v>0</v>
      </c>
      <c r="E1518" s="1">
        <v>0</v>
      </c>
      <c r="F1518" s="1">
        <v>0</v>
      </c>
      <c r="G1518" s="2">
        <f t="shared" si="34"/>
        <v>291.21105</v>
      </c>
      <c r="H1518" s="2">
        <f t="shared" si="35"/>
        <v>5.0000000000181899E-2</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7466.95</v>
      </c>
      <c r="D1524" s="1">
        <v>0</v>
      </c>
      <c r="E1524" s="1">
        <v>0</v>
      </c>
      <c r="F1524" s="1">
        <v>0</v>
      </c>
      <c r="G1524" s="2">
        <f t="shared" si="34"/>
        <v>336.01274999999998</v>
      </c>
      <c r="H1524" s="2">
        <f t="shared" si="35"/>
        <v>5.0000000000181899E-2</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7466.95</v>
      </c>
      <c r="D1530" s="1">
        <v>0</v>
      </c>
      <c r="E1530" s="1">
        <v>0</v>
      </c>
      <c r="F1530" s="1">
        <v>0</v>
      </c>
      <c r="G1530" s="2">
        <f t="shared" si="34"/>
        <v>380.81444999999997</v>
      </c>
      <c r="H1530" s="2">
        <f t="shared" si="35"/>
        <v>5.0000000000181899E-2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1890.04</v>
      </c>
      <c r="D1531" s="1">
        <v>0</v>
      </c>
      <c r="E1531" s="1">
        <v>0</v>
      </c>
      <c r="F1531" s="1">
        <v>0</v>
      </c>
      <c r="G1531" s="2">
        <f t="shared" si="34"/>
        <v>98.282079999999993</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5576.91</v>
      </c>
      <c r="D1532" s="1">
        <v>0</v>
      </c>
      <c r="E1532" s="1">
        <v>0</v>
      </c>
      <c r="F1532" s="1">
        <v>0</v>
      </c>
      <c r="G1532" s="2">
        <f t="shared" si="34"/>
        <v>295.57623000000001</v>
      </c>
      <c r="H1532" s="2">
        <f t="shared" si="35"/>
        <v>9.0000000000145519E-2</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139786.65</v>
      </c>
      <c r="D1576" s="1">
        <v>0</v>
      </c>
      <c r="E1576" s="1">
        <v>0</v>
      </c>
      <c r="F1576" s="1">
        <v>0</v>
      </c>
      <c r="G1576" s="2">
        <f t="shared" si="34"/>
        <v>13559.305049999999</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6719.87</v>
      </c>
      <c r="D1577" s="1">
        <v>0</v>
      </c>
      <c r="E1577" s="1">
        <v>0</v>
      </c>
      <c r="F1577" s="1">
        <v>0</v>
      </c>
      <c r="G1577" s="2">
        <f t="shared" si="34"/>
        <v>658.54726000000005</v>
      </c>
      <c r="H1577" s="2">
        <f t="shared" si="35"/>
        <v>0.13000000000010914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108347.16</v>
      </c>
      <c r="D1578" s="1">
        <v>0</v>
      </c>
      <c r="E1578" s="1">
        <v>0</v>
      </c>
      <c r="F1578" s="1">
        <v>0</v>
      </c>
      <c r="G1578" s="2">
        <f t="shared" si="34"/>
        <v>10726.368840000001</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24719.62</v>
      </c>
      <c r="D1579" s="1">
        <v>0</v>
      </c>
      <c r="E1579" s="1">
        <v>0</v>
      </c>
      <c r="F1579" s="1">
        <v>0</v>
      </c>
      <c r="G1579" s="2">
        <f t="shared" si="34"/>
        <v>2471.962</v>
      </c>
      <c r="H1579" s="2">
        <f t="shared" si="35"/>
        <v>0.38000000000101863</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16297</v>
      </c>
      <c r="H6" s="19" t="s">
        <v>26</v>
      </c>
      <c r="I6" s="20" t="s">
        <v>27</v>
      </c>
      <c r="J6" s="4"/>
      <c r="L6" s="4"/>
      <c r="M6" s="4"/>
      <c r="N6" s="4"/>
      <c r="O6" s="4"/>
      <c r="P6" s="4"/>
      <c r="Q6" s="4"/>
      <c r="R6" s="4"/>
      <c r="S6" s="4"/>
      <c r="T6" s="4"/>
      <c r="U6" s="4"/>
      <c r="V6" s="4"/>
      <c r="W6" s="4"/>
      <c r="X6" s="4"/>
    </row>
    <row r="7" spans="1:24" ht="15" customHeight="1">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c r="A16" s="323" t="s">
        <v>29</v>
      </c>
      <c r="B16" s="319" t="str">
        <f>'PR-RAS'!B6</f>
        <v xml:space="preserve">PRIHODI POSLOVANJA (šifre 61+62+63+64+65+66+67+68) </v>
      </c>
      <c r="C16" s="315"/>
      <c r="D16" s="315"/>
      <c r="E16" s="315"/>
      <c r="F16" s="316"/>
      <c r="G16" s="34" t="str">
        <f>'PR-RAS'!C6</f>
        <v>6</v>
      </c>
      <c r="H16" s="170">
        <f>'PR-RAS'!D6</f>
        <v>552932.53999999992</v>
      </c>
      <c r="I16" s="170">
        <f>'PR-RAS'!E6</f>
        <v>635737.42000000004</v>
      </c>
      <c r="J16" s="4"/>
      <c r="K16" s="4"/>
      <c r="L16" s="4"/>
      <c r="M16" s="4"/>
      <c r="N16" s="4"/>
      <c r="O16" s="4"/>
      <c r="P16" s="4"/>
      <c r="Q16" s="4"/>
      <c r="R16" s="4"/>
      <c r="S16" s="4"/>
      <c r="T16" s="4"/>
      <c r="U16" s="4"/>
      <c r="V16" s="4"/>
      <c r="W16" s="4"/>
      <c r="X16" s="4"/>
    </row>
    <row r="17" spans="1:24" ht="12.75" customHeight="1">
      <c r="A17" s="324"/>
      <c r="B17" s="308" t="str">
        <f>'PR-RAS'!B151</f>
        <v xml:space="preserve">RASHODI POSLOVANJA (šifre 31+32+34+35+36+37+38) </v>
      </c>
      <c r="C17" s="309"/>
      <c r="D17" s="309"/>
      <c r="E17" s="309"/>
      <c r="F17" s="310"/>
      <c r="G17" s="35" t="str">
        <f>'PR-RAS'!C151</f>
        <v>3</v>
      </c>
      <c r="H17" s="170">
        <f>'PR-RAS'!D151</f>
        <v>563283.63</v>
      </c>
      <c r="I17" s="170">
        <f>'PR-RAS'!E151</f>
        <v>654662.11</v>
      </c>
      <c r="J17" s="4"/>
      <c r="K17" s="4"/>
      <c r="L17" s="4"/>
      <c r="M17" s="4"/>
      <c r="N17" s="4"/>
      <c r="O17" s="4"/>
      <c r="P17" s="4"/>
      <c r="Q17" s="4"/>
      <c r="R17" s="4"/>
      <c r="S17" s="4"/>
      <c r="T17" s="4"/>
      <c r="U17" s="4"/>
      <c r="V17" s="4"/>
      <c r="W17" s="4"/>
      <c r="X17" s="4"/>
    </row>
    <row r="18" spans="1:24" ht="12.75" customHeight="1">
      <c r="A18" s="324"/>
      <c r="B18" s="308" t="str">
        <f>'PR-RAS'!B645</f>
        <v>Višak prihoda i primitaka raspoloživ u sljedećem razdoblju (šifre X005 + '9221-9222' - Y005 - '9222-9221')</v>
      </c>
      <c r="C18" s="309"/>
      <c r="D18" s="309"/>
      <c r="E18" s="309"/>
      <c r="F18" s="310"/>
      <c r="G18" s="35" t="str">
        <f>'PR-RAS'!C645</f>
        <v>X006</v>
      </c>
      <c r="H18" s="170">
        <f>'PR-RAS'!D645</f>
        <v>48968.679999999891</v>
      </c>
      <c r="I18" s="170">
        <f>'PR-RAS'!E645</f>
        <v>0</v>
      </c>
      <c r="J18" s="4"/>
      <c r="K18" s="4"/>
      <c r="L18" s="4"/>
      <c r="M18" s="4"/>
      <c r="N18" s="4"/>
      <c r="O18" s="4"/>
      <c r="P18" s="4"/>
      <c r="Q18" s="4"/>
      <c r="R18" s="4"/>
      <c r="S18" s="4"/>
      <c r="T18" s="4"/>
      <c r="U18" s="4"/>
      <c r="V18" s="4"/>
      <c r="W18" s="4"/>
      <c r="X18" s="4"/>
    </row>
    <row r="19" spans="1:24" ht="12.75" customHeight="1">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33376.279999999941</v>
      </c>
      <c r="J19" s="4"/>
      <c r="K19" s="4"/>
      <c r="L19" s="4"/>
      <c r="M19" s="4"/>
      <c r="N19" s="4"/>
      <c r="O19" s="4"/>
      <c r="P19" s="4"/>
      <c r="Q19" s="4"/>
      <c r="R19" s="4"/>
      <c r="S19" s="4"/>
      <c r="T19" s="4"/>
      <c r="U19" s="4"/>
      <c r="V19" s="4"/>
      <c r="W19" s="4"/>
      <c r="X19" s="4"/>
    </row>
    <row r="20" spans="1:24" ht="12.75" customHeight="1">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101856.65</v>
      </c>
      <c r="J33" s="4"/>
      <c r="K33" s="4"/>
      <c r="L33" s="4"/>
      <c r="M33" s="4"/>
      <c r="N33" s="4"/>
      <c r="O33" s="4"/>
      <c r="P33" s="4"/>
      <c r="Q33" s="4"/>
      <c r="R33" s="4"/>
      <c r="S33" s="4"/>
      <c r="T33" s="4"/>
      <c r="U33" s="4"/>
      <c r="V33" s="4"/>
      <c r="W33" s="4"/>
      <c r="X33" s="4"/>
    </row>
    <row r="34" spans="1:24" ht="12.75" customHeight="1">
      <c r="A34" s="324"/>
      <c r="B34" s="308" t="str">
        <f>OBVEZE!B42</f>
        <v>Stanje obveza na kraju izvještajnog razdoblja (šifre V001+V002-V004) i (šifre V007+V009)</v>
      </c>
      <c r="C34" s="309"/>
      <c r="D34" s="309"/>
      <c r="E34" s="309"/>
      <c r="F34" s="310"/>
      <c r="G34" s="158" t="str">
        <f>OBVEZE!C42</f>
        <v>V006</v>
      </c>
      <c r="H34" s="174" t="s">
        <v>46</v>
      </c>
      <c r="I34" s="175">
        <f>OBVEZE!D42</f>
        <v>147253.60000000009</v>
      </c>
      <c r="J34" s="4"/>
      <c r="K34" s="4"/>
      <c r="L34" s="4"/>
      <c r="M34" s="4"/>
      <c r="N34" s="4"/>
      <c r="O34" s="4"/>
      <c r="P34" s="4"/>
      <c r="Q34" s="4"/>
      <c r="R34" s="4"/>
      <c r="S34" s="4"/>
      <c r="T34" s="4"/>
      <c r="U34" s="4"/>
      <c r="V34" s="4"/>
      <c r="W34" s="4"/>
      <c r="X34" s="4"/>
    </row>
    <row r="35" spans="1:24" ht="12.75" customHeight="1">
      <c r="A35" s="324"/>
      <c r="B35" s="308" t="str">
        <f>OBVEZE!B43</f>
        <v>Stanje dospjelih obveza na kraju izvještajnog razdoblja (šifre V008+D23+D24 + 'D dio 25,26')</v>
      </c>
      <c r="C35" s="309"/>
      <c r="D35" s="309"/>
      <c r="E35" s="309"/>
      <c r="F35" s="310"/>
      <c r="G35" s="158" t="str">
        <f>OBVEZE!C43</f>
        <v>V007</v>
      </c>
      <c r="H35" s="174" t="s">
        <v>46</v>
      </c>
      <c r="I35" s="175">
        <f>OBVEZE!D43</f>
        <v>7466.95</v>
      </c>
      <c r="J35" s="4"/>
      <c r="K35" s="4"/>
      <c r="L35" s="4"/>
      <c r="M35" s="4"/>
      <c r="N35" s="4"/>
      <c r="O35" s="4"/>
      <c r="P35" s="4"/>
      <c r="Q35" s="4"/>
      <c r="R35" s="4"/>
      <c r="S35" s="4"/>
      <c r="T35" s="4"/>
      <c r="U35" s="4"/>
      <c r="V35" s="4"/>
      <c r="W35" s="4"/>
      <c r="X35" s="4"/>
    </row>
    <row r="36" spans="1:24" ht="12.75" customHeight="1">
      <c r="A36" s="325"/>
      <c r="B36" s="311" t="str">
        <f>OBVEZE!B101</f>
        <v>Stanje nedospjelih obveza na kraju izvještajnog razdoblja (šifre V010 + ND23 + ND24 + 'ND dio 25,26')</v>
      </c>
      <c r="C36" s="312"/>
      <c r="D36" s="312"/>
      <c r="E36" s="312"/>
      <c r="F36" s="313"/>
      <c r="G36" s="159" t="str">
        <f>OBVEZE!C101</f>
        <v>V009</v>
      </c>
      <c r="H36" s="178" t="s">
        <v>46</v>
      </c>
      <c r="I36" s="179">
        <f>OBVEZE!D101</f>
        <v>139786.65</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973" workbookViewId="0">
      <selection activeCell="E721" sqref="E72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5" t="s">
        <v>51</v>
      </c>
      <c r="B2" s="346"/>
      <c r="C2" s="346"/>
      <c r="D2" s="346"/>
      <c r="E2" s="346"/>
      <c r="F2" s="346"/>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7" t="s">
        <v>57</v>
      </c>
      <c r="B5" s="348"/>
      <c r="C5" s="214"/>
      <c r="D5" s="72"/>
      <c r="E5" s="72"/>
      <c r="F5" s="59"/>
    </row>
    <row r="6" spans="1:25" ht="12.75" customHeight="1">
      <c r="A6" s="53">
        <v>6</v>
      </c>
      <c r="B6" s="85" t="s">
        <v>58</v>
      </c>
      <c r="C6" s="50" t="s">
        <v>59</v>
      </c>
      <c r="D6" s="51">
        <f>D7+D44+D50+D82+D106+D124+D133+D139</f>
        <v>552932.53999999992</v>
      </c>
      <c r="E6" s="51">
        <f>E7+E44+E50+E82+E106+E124+E133+E139</f>
        <v>635737.42000000004</v>
      </c>
      <c r="F6" s="52">
        <f t="shared" ref="F6:F131" si="0">IF(D6&lt;&gt;0,IF(E6/D6&gt;=100,"&gt;&gt;100",E6/D6*100),"-")</f>
        <v>114.97558454418331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454483.02999999997</v>
      </c>
      <c r="E50" s="51">
        <f>E51+E54+E59+E62+E65+E68+E71+E74+E77</f>
        <v>544699.24</v>
      </c>
      <c r="F50" s="52">
        <f t="shared" si="0"/>
        <v>119.8502923200455</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449921.42</v>
      </c>
      <c r="E68" s="51">
        <f t="shared" si="15"/>
        <v>531521.52</v>
      </c>
      <c r="F68" s="52">
        <f t="shared" si="0"/>
        <v>118.13652259543457</v>
      </c>
    </row>
    <row r="69" spans="1:6" ht="12.75" customHeight="1">
      <c r="A69" s="53" t="s">
        <v>184</v>
      </c>
      <c r="B69" s="85" t="s">
        <v>185</v>
      </c>
      <c r="C69" s="50" t="s">
        <v>184</v>
      </c>
      <c r="D69" s="242">
        <v>449921.42</v>
      </c>
      <c r="E69" s="242">
        <v>531521.52</v>
      </c>
      <c r="F69" s="52">
        <f t="shared" si="0"/>
        <v>118.13652259543457</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2901.1</v>
      </c>
      <c r="F74" s="52" t="str">
        <f t="shared" si="0"/>
        <v>-</v>
      </c>
    </row>
    <row r="75" spans="1:6" ht="12.75" customHeight="1">
      <c r="A75" s="53" t="s">
        <v>196</v>
      </c>
      <c r="B75" s="85" t="s">
        <v>197</v>
      </c>
      <c r="C75" s="50" t="s">
        <v>196</v>
      </c>
      <c r="D75" s="242">
        <v>0</v>
      </c>
      <c r="E75" s="242">
        <v>2901.1</v>
      </c>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4561.6099999999997</v>
      </c>
      <c r="E77" s="51">
        <f t="shared" si="18"/>
        <v>10276.619999999999</v>
      </c>
      <c r="F77" s="52">
        <f t="shared" si="0"/>
        <v>225.28493229364193</v>
      </c>
    </row>
    <row r="78" spans="1:6" ht="12.75" customHeight="1">
      <c r="A78" s="53">
        <v>6391</v>
      </c>
      <c r="B78" s="85" t="s">
        <v>202</v>
      </c>
      <c r="C78" s="50" t="s">
        <v>203</v>
      </c>
      <c r="D78" s="242">
        <v>0</v>
      </c>
      <c r="E78" s="242">
        <v>1541.49</v>
      </c>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4561.6099999999997</v>
      </c>
      <c r="E80" s="242">
        <v>8735.1299999999992</v>
      </c>
      <c r="F80" s="52">
        <f t="shared" si="0"/>
        <v>191.49225821584923</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0.66</v>
      </c>
      <c r="E82" s="51">
        <f t="shared" si="19"/>
        <v>0</v>
      </c>
      <c r="F82" s="52">
        <f t="shared" si="0"/>
        <v>0</v>
      </c>
    </row>
    <row r="83" spans="1:6" ht="12.75" customHeight="1">
      <c r="A83" s="53">
        <v>641</v>
      </c>
      <c r="B83" s="85" t="s">
        <v>212</v>
      </c>
      <c r="C83" s="50" t="s">
        <v>213</v>
      </c>
      <c r="D83" s="51">
        <f t="shared" ref="D83:E83" si="20">SUM(D84:D90)</f>
        <v>0.66</v>
      </c>
      <c r="E83" s="51">
        <f t="shared" si="20"/>
        <v>0</v>
      </c>
      <c r="F83" s="52">
        <f t="shared" si="0"/>
        <v>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0.66</v>
      </c>
      <c r="E85" s="242"/>
      <c r="F85" s="52">
        <f t="shared" si="0"/>
        <v>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1511.55</v>
      </c>
      <c r="E124" s="51">
        <f t="shared" si="27"/>
        <v>891.9</v>
      </c>
      <c r="F124" s="52">
        <f t="shared" si="0"/>
        <v>59.005656445370647</v>
      </c>
    </row>
    <row r="125" spans="1:6" ht="12.75" customHeight="1">
      <c r="A125" s="53">
        <v>661</v>
      </c>
      <c r="B125" s="86" t="s">
        <v>296</v>
      </c>
      <c r="C125" s="50" t="s">
        <v>297</v>
      </c>
      <c r="D125" s="51">
        <f t="shared" ref="D125:E125" si="28">SUM(D126:D127)</f>
        <v>891.9</v>
      </c>
      <c r="E125" s="51">
        <f t="shared" si="28"/>
        <v>891.9</v>
      </c>
      <c r="F125" s="52">
        <f t="shared" si="0"/>
        <v>100</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891.9</v>
      </c>
      <c r="E127" s="242">
        <v>891.9</v>
      </c>
      <c r="F127" s="52">
        <f t="shared" si="0"/>
        <v>100</v>
      </c>
    </row>
    <row r="128" spans="1:6" ht="24">
      <c r="A128" s="53">
        <v>663</v>
      </c>
      <c r="B128" s="231" t="s">
        <v>302</v>
      </c>
      <c r="C128" s="50" t="s">
        <v>303</v>
      </c>
      <c r="D128" s="51">
        <f t="shared" ref="D128:E128" si="29">SUM(D129:D132)</f>
        <v>619.65</v>
      </c>
      <c r="E128" s="51">
        <f t="shared" si="29"/>
        <v>0</v>
      </c>
      <c r="F128" s="52">
        <f t="shared" si="0"/>
        <v>0</v>
      </c>
    </row>
    <row r="129" spans="1:6" ht="12.75" customHeight="1">
      <c r="A129" s="53">
        <v>6631</v>
      </c>
      <c r="B129" s="86" t="s">
        <v>304</v>
      </c>
      <c r="C129" s="50" t="s">
        <v>305</v>
      </c>
      <c r="D129" s="242">
        <v>619.65</v>
      </c>
      <c r="E129" s="242"/>
      <c r="F129" s="52">
        <f t="shared" si="0"/>
        <v>0</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96937.299999999988</v>
      </c>
      <c r="E133" s="51">
        <f t="shared" si="30"/>
        <v>90146.28</v>
      </c>
      <c r="F133" s="52">
        <f t="shared" ref="F133:F223" si="31">IF(D133&lt;&gt;0,IF(E133/D133&gt;=100,"&gt;&gt;100",E133/D133*100),"-")</f>
        <v>92.994420104541803</v>
      </c>
    </row>
    <row r="134" spans="1:6" ht="24">
      <c r="A134" s="53">
        <v>671</v>
      </c>
      <c r="B134" s="232" t="s">
        <v>314</v>
      </c>
      <c r="C134" s="50" t="s">
        <v>315</v>
      </c>
      <c r="D134" s="51">
        <f t="shared" ref="D134:E134" si="32">SUM(D135:D137)</f>
        <v>96937.299999999988</v>
      </c>
      <c r="E134" s="51">
        <f t="shared" si="32"/>
        <v>90146.28</v>
      </c>
      <c r="F134" s="52">
        <f t="shared" si="31"/>
        <v>92.994420104541803</v>
      </c>
    </row>
    <row r="135" spans="1:6" ht="12.75" customHeight="1">
      <c r="A135" s="53">
        <v>6711</v>
      </c>
      <c r="B135" s="85" t="s">
        <v>316</v>
      </c>
      <c r="C135" s="50" t="s">
        <v>317</v>
      </c>
      <c r="D135" s="242">
        <v>91287.29</v>
      </c>
      <c r="E135" s="242">
        <v>85019.86</v>
      </c>
      <c r="F135" s="52">
        <f t="shared" si="31"/>
        <v>93.134389245205995</v>
      </c>
    </row>
    <row r="136" spans="1:6" ht="24">
      <c r="A136" s="53">
        <v>6712</v>
      </c>
      <c r="B136" s="232" t="s">
        <v>318</v>
      </c>
      <c r="C136" s="50" t="s">
        <v>319</v>
      </c>
      <c r="D136" s="242">
        <v>5650.01</v>
      </c>
      <c r="E136" s="242">
        <v>5126.42</v>
      </c>
      <c r="F136" s="52">
        <f t="shared" si="31"/>
        <v>90.732936755864145</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563283.63</v>
      </c>
      <c r="E151" s="51">
        <f t="shared" si="35"/>
        <v>654662.11</v>
      </c>
      <c r="F151" s="52">
        <f t="shared" si="31"/>
        <v>116.22246327307613</v>
      </c>
    </row>
    <row r="152" spans="1:6" ht="12.75" customHeight="1">
      <c r="A152" s="53">
        <v>31</v>
      </c>
      <c r="B152" s="85" t="s">
        <v>349</v>
      </c>
      <c r="C152" s="50" t="s">
        <v>35</v>
      </c>
      <c r="D152" s="51">
        <f t="shared" ref="D152:E152" si="36">D153+D158+D159</f>
        <v>434509.64</v>
      </c>
      <c r="E152" s="51">
        <f t="shared" si="36"/>
        <v>493084.64999999997</v>
      </c>
      <c r="F152" s="52">
        <f t="shared" si="31"/>
        <v>113.48071587088377</v>
      </c>
    </row>
    <row r="153" spans="1:6" ht="12.75" customHeight="1">
      <c r="A153" s="53">
        <v>311</v>
      </c>
      <c r="B153" s="85" t="s">
        <v>350</v>
      </c>
      <c r="C153" s="50" t="s">
        <v>351</v>
      </c>
      <c r="D153" s="51">
        <f t="shared" ref="D153:E153" si="37">SUM(D154:D157)</f>
        <v>357510.12</v>
      </c>
      <c r="E153" s="51">
        <f t="shared" si="37"/>
        <v>407326.55</v>
      </c>
      <c r="F153" s="52">
        <f t="shared" si="31"/>
        <v>113.9342712872016</v>
      </c>
    </row>
    <row r="154" spans="1:6" ht="12.75" customHeight="1">
      <c r="A154" s="53">
        <v>3111</v>
      </c>
      <c r="B154" s="85" t="s">
        <v>352</v>
      </c>
      <c r="C154" s="50" t="s">
        <v>353</v>
      </c>
      <c r="D154" s="242">
        <v>350403.2</v>
      </c>
      <c r="E154" s="242">
        <v>398603.82</v>
      </c>
      <c r="F154" s="52">
        <f t="shared" si="31"/>
        <v>113.75575907982576</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446.5</v>
      </c>
      <c r="E156" s="242">
        <v>980.76</v>
      </c>
      <c r="F156" s="52">
        <f t="shared" si="31"/>
        <v>219.65509518477043</v>
      </c>
    </row>
    <row r="157" spans="1:6" ht="12.75" customHeight="1">
      <c r="A157" s="53">
        <v>3114</v>
      </c>
      <c r="B157" s="85" t="s">
        <v>358</v>
      </c>
      <c r="C157" s="50" t="s">
        <v>359</v>
      </c>
      <c r="D157" s="242">
        <v>6660.42</v>
      </c>
      <c r="E157" s="242">
        <v>7741.97</v>
      </c>
      <c r="F157" s="52">
        <f t="shared" si="31"/>
        <v>116.23846544211926</v>
      </c>
    </row>
    <row r="158" spans="1:6" ht="12.75" customHeight="1">
      <c r="A158" s="53">
        <v>312</v>
      </c>
      <c r="B158" s="85" t="s">
        <v>360</v>
      </c>
      <c r="C158" s="50" t="s">
        <v>361</v>
      </c>
      <c r="D158" s="242">
        <v>18010.34</v>
      </c>
      <c r="E158" s="242">
        <v>18519.23</v>
      </c>
      <c r="F158" s="52">
        <f t="shared" si="31"/>
        <v>102.82554354887247</v>
      </c>
    </row>
    <row r="159" spans="1:6" ht="12.75" customHeight="1">
      <c r="A159" s="53">
        <v>313</v>
      </c>
      <c r="B159" s="85" t="s">
        <v>362</v>
      </c>
      <c r="C159" s="50" t="s">
        <v>363</v>
      </c>
      <c r="D159" s="51">
        <f t="shared" ref="D159:E159" si="38">SUM(D160:D162)</f>
        <v>58989.18</v>
      </c>
      <c r="E159" s="51">
        <f t="shared" si="38"/>
        <v>67238.87</v>
      </c>
      <c r="F159" s="52">
        <f t="shared" si="31"/>
        <v>113.98509014704052</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58989.18</v>
      </c>
      <c r="E161" s="242">
        <v>67166.259999999995</v>
      </c>
      <c r="F161" s="52">
        <f t="shared" si="31"/>
        <v>113.86199977690823</v>
      </c>
    </row>
    <row r="162" spans="1:6" ht="12.75" customHeight="1">
      <c r="A162" s="53">
        <v>3133</v>
      </c>
      <c r="B162" s="85" t="s">
        <v>367</v>
      </c>
      <c r="C162" s="50" t="s">
        <v>368</v>
      </c>
      <c r="D162" s="242">
        <v>0</v>
      </c>
      <c r="E162" s="242">
        <v>72.61</v>
      </c>
      <c r="F162" s="52" t="str">
        <f t="shared" si="31"/>
        <v>-</v>
      </c>
    </row>
    <row r="163" spans="1:6" ht="12.75" customHeight="1">
      <c r="A163" s="53">
        <v>32</v>
      </c>
      <c r="B163" s="85" t="s">
        <v>369</v>
      </c>
      <c r="C163" s="50" t="s">
        <v>370</v>
      </c>
      <c r="D163" s="51">
        <f t="shared" ref="D163:E163" si="39">D164+D169+D177+D187+D188</f>
        <v>128471.08000000002</v>
      </c>
      <c r="E163" s="51">
        <f t="shared" si="39"/>
        <v>158767.57</v>
      </c>
      <c r="F163" s="52">
        <f t="shared" si="31"/>
        <v>123.58234242290172</v>
      </c>
    </row>
    <row r="164" spans="1:6" ht="12.75" customHeight="1">
      <c r="A164" s="53">
        <v>321</v>
      </c>
      <c r="B164" s="85" t="s">
        <v>371</v>
      </c>
      <c r="C164" s="50" t="s">
        <v>372</v>
      </c>
      <c r="D164" s="51">
        <f t="shared" ref="D164:E164" si="40">SUM(D165:D168)</f>
        <v>50247.340000000004</v>
      </c>
      <c r="E164" s="51">
        <f t="shared" si="40"/>
        <v>42107.7</v>
      </c>
      <c r="F164" s="52">
        <f t="shared" si="31"/>
        <v>83.800853935750624</v>
      </c>
    </row>
    <row r="165" spans="1:6" ht="12.75" customHeight="1">
      <c r="A165" s="53">
        <v>3211</v>
      </c>
      <c r="B165" s="85" t="s">
        <v>373</v>
      </c>
      <c r="C165" s="50" t="s">
        <v>374</v>
      </c>
      <c r="D165" s="242">
        <v>31135.29</v>
      </c>
      <c r="E165" s="242">
        <v>18552.97</v>
      </c>
      <c r="F165" s="52">
        <f t="shared" si="31"/>
        <v>59.588235728653885</v>
      </c>
    </row>
    <row r="166" spans="1:6" ht="12.75" customHeight="1">
      <c r="A166" s="53">
        <v>3212</v>
      </c>
      <c r="B166" s="85" t="s">
        <v>375</v>
      </c>
      <c r="C166" s="50" t="s">
        <v>376</v>
      </c>
      <c r="D166" s="242">
        <v>18487.060000000001</v>
      </c>
      <c r="E166" s="242">
        <v>22241.73</v>
      </c>
      <c r="F166" s="52">
        <f t="shared" si="31"/>
        <v>120.30971933882401</v>
      </c>
    </row>
    <row r="167" spans="1:6" ht="12.75" customHeight="1">
      <c r="A167" s="53">
        <v>3213</v>
      </c>
      <c r="B167" s="85" t="s">
        <v>377</v>
      </c>
      <c r="C167" s="50" t="s">
        <v>378</v>
      </c>
      <c r="D167" s="242">
        <v>380.25</v>
      </c>
      <c r="E167" s="242">
        <v>559.75</v>
      </c>
      <c r="F167" s="52">
        <f t="shared" si="31"/>
        <v>147.20578566732411</v>
      </c>
    </row>
    <row r="168" spans="1:6" ht="12.75" customHeight="1">
      <c r="A168" s="53">
        <v>3214</v>
      </c>
      <c r="B168" s="85" t="s">
        <v>379</v>
      </c>
      <c r="C168" s="50" t="s">
        <v>380</v>
      </c>
      <c r="D168" s="242">
        <v>244.74</v>
      </c>
      <c r="E168" s="242">
        <v>753.25</v>
      </c>
      <c r="F168" s="52">
        <f t="shared" si="31"/>
        <v>307.77559859442675</v>
      </c>
    </row>
    <row r="169" spans="1:6" ht="12.75" customHeight="1">
      <c r="A169" s="53">
        <v>322</v>
      </c>
      <c r="B169" s="85" t="s">
        <v>381</v>
      </c>
      <c r="C169" s="50" t="s">
        <v>382</v>
      </c>
      <c r="D169" s="51">
        <f t="shared" ref="D169:E169" si="41">SUM(D170:D176)</f>
        <v>13048.87</v>
      </c>
      <c r="E169" s="51">
        <f t="shared" si="41"/>
        <v>47116.88</v>
      </c>
      <c r="F169" s="52">
        <f t="shared" si="31"/>
        <v>361.08015483333037</v>
      </c>
    </row>
    <row r="170" spans="1:6" ht="12.75" customHeight="1">
      <c r="A170" s="53">
        <v>3221</v>
      </c>
      <c r="B170" s="85" t="s">
        <v>383</v>
      </c>
      <c r="C170" s="50" t="s">
        <v>384</v>
      </c>
      <c r="D170" s="242">
        <v>4488.05</v>
      </c>
      <c r="E170" s="242">
        <v>6407.5</v>
      </c>
      <c r="F170" s="52">
        <f t="shared" si="31"/>
        <v>142.76801729035995</v>
      </c>
    </row>
    <row r="171" spans="1:6" ht="12.75" customHeight="1">
      <c r="A171" s="53">
        <v>3222</v>
      </c>
      <c r="B171" s="85" t="s">
        <v>385</v>
      </c>
      <c r="C171" s="50" t="s">
        <v>386</v>
      </c>
      <c r="D171" s="242">
        <v>0</v>
      </c>
      <c r="E171" s="242">
        <v>31544.1</v>
      </c>
      <c r="F171" s="52" t="str">
        <f t="shared" si="31"/>
        <v>-</v>
      </c>
    </row>
    <row r="172" spans="1:6" ht="12.75" customHeight="1">
      <c r="A172" s="53">
        <v>3223</v>
      </c>
      <c r="B172" s="85" t="s">
        <v>387</v>
      </c>
      <c r="C172" s="50" t="s">
        <v>388</v>
      </c>
      <c r="D172" s="242">
        <v>6406.4</v>
      </c>
      <c r="E172" s="242">
        <v>6488.38</v>
      </c>
      <c r="F172" s="52">
        <f t="shared" si="31"/>
        <v>101.27965784215785</v>
      </c>
    </row>
    <row r="173" spans="1:6" ht="12.75" customHeight="1">
      <c r="A173" s="53">
        <v>3224</v>
      </c>
      <c r="B173" s="85" t="s">
        <v>389</v>
      </c>
      <c r="C173" s="50" t="s">
        <v>390</v>
      </c>
      <c r="D173" s="242">
        <v>798.75</v>
      </c>
      <c r="E173" s="242">
        <v>597.23</v>
      </c>
      <c r="F173" s="52">
        <f t="shared" si="31"/>
        <v>74.770579029733966</v>
      </c>
    </row>
    <row r="174" spans="1:6" ht="12.75" customHeight="1">
      <c r="A174" s="53">
        <v>3225</v>
      </c>
      <c r="B174" s="85" t="s">
        <v>391</v>
      </c>
      <c r="C174" s="50" t="s">
        <v>392</v>
      </c>
      <c r="D174" s="242">
        <v>940.25</v>
      </c>
      <c r="E174" s="242">
        <v>2079.67</v>
      </c>
      <c r="F174" s="52">
        <f t="shared" si="31"/>
        <v>221.18266418505718</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415.42</v>
      </c>
      <c r="E176" s="242"/>
      <c r="F176" s="52">
        <f t="shared" si="31"/>
        <v>0</v>
      </c>
    </row>
    <row r="177" spans="1:6" ht="12.75" customHeight="1">
      <c r="A177" s="53">
        <v>323</v>
      </c>
      <c r="B177" s="85" t="s">
        <v>397</v>
      </c>
      <c r="C177" s="50" t="s">
        <v>398</v>
      </c>
      <c r="D177" s="51">
        <f t="shared" ref="D177:E177" si="42">SUM(D178:D186)</f>
        <v>62798.44</v>
      </c>
      <c r="E177" s="51">
        <f t="shared" si="42"/>
        <v>61618.479999999996</v>
      </c>
      <c r="F177" s="52">
        <f t="shared" si="31"/>
        <v>98.12103612764902</v>
      </c>
    </row>
    <row r="178" spans="1:6" ht="12.75" customHeight="1">
      <c r="A178" s="53">
        <v>3231</v>
      </c>
      <c r="B178" s="85" t="s">
        <v>399</v>
      </c>
      <c r="C178" s="50" t="s">
        <v>400</v>
      </c>
      <c r="D178" s="242">
        <v>53012.14</v>
      </c>
      <c r="E178" s="242">
        <v>50686.9</v>
      </c>
      <c r="F178" s="52">
        <f t="shared" si="31"/>
        <v>95.613759414353012</v>
      </c>
    </row>
    <row r="179" spans="1:6" ht="12.75" customHeight="1">
      <c r="A179" s="53">
        <v>3232</v>
      </c>
      <c r="B179" s="85" t="s">
        <v>401</v>
      </c>
      <c r="C179" s="50" t="s">
        <v>402</v>
      </c>
      <c r="D179" s="242">
        <v>2121.29</v>
      </c>
      <c r="E179" s="242">
        <v>491.01</v>
      </c>
      <c r="F179" s="52">
        <f t="shared" si="31"/>
        <v>23.146764468790217</v>
      </c>
    </row>
    <row r="180" spans="1:6" ht="12.75" customHeight="1">
      <c r="A180" s="53">
        <v>3233</v>
      </c>
      <c r="B180" s="85" t="s">
        <v>403</v>
      </c>
      <c r="C180" s="50" t="s">
        <v>404</v>
      </c>
      <c r="D180" s="242">
        <v>0</v>
      </c>
      <c r="E180" s="242"/>
      <c r="F180" s="52" t="str">
        <f t="shared" si="31"/>
        <v>-</v>
      </c>
    </row>
    <row r="181" spans="1:6" ht="12.75" customHeight="1">
      <c r="A181" s="53">
        <v>3234</v>
      </c>
      <c r="B181" s="85" t="s">
        <v>405</v>
      </c>
      <c r="C181" s="50" t="s">
        <v>406</v>
      </c>
      <c r="D181" s="242">
        <v>3949.12</v>
      </c>
      <c r="E181" s="242">
        <v>3595.7</v>
      </c>
      <c r="F181" s="52">
        <f t="shared" si="31"/>
        <v>91.050664451827245</v>
      </c>
    </row>
    <row r="182" spans="1:6" ht="12.75" customHeight="1">
      <c r="A182" s="53">
        <v>3235</v>
      </c>
      <c r="B182" s="85" t="s">
        <v>407</v>
      </c>
      <c r="C182" s="50" t="s">
        <v>408</v>
      </c>
      <c r="D182" s="242">
        <v>13.92</v>
      </c>
      <c r="E182" s="242">
        <v>8.3000000000000007</v>
      </c>
      <c r="F182" s="52">
        <f t="shared" si="31"/>
        <v>59.626436781609208</v>
      </c>
    </row>
    <row r="183" spans="1:6" ht="12.75" customHeight="1">
      <c r="A183" s="53">
        <v>3236</v>
      </c>
      <c r="B183" s="85" t="s">
        <v>409</v>
      </c>
      <c r="C183" s="50" t="s">
        <v>410</v>
      </c>
      <c r="D183" s="242">
        <v>633.75</v>
      </c>
      <c r="E183" s="242">
        <v>2995.6</v>
      </c>
      <c r="F183" s="52">
        <f t="shared" si="31"/>
        <v>472.67850098619328</v>
      </c>
    </row>
    <row r="184" spans="1:6" ht="12.75" customHeight="1">
      <c r="A184" s="53">
        <v>3237</v>
      </c>
      <c r="B184" s="85" t="s">
        <v>411</v>
      </c>
      <c r="C184" s="50" t="s">
        <v>412</v>
      </c>
      <c r="D184" s="242">
        <v>748.22</v>
      </c>
      <c r="E184" s="242">
        <v>863.42</v>
      </c>
      <c r="F184" s="52">
        <f t="shared" si="31"/>
        <v>115.39654112426825</v>
      </c>
    </row>
    <row r="185" spans="1:6" ht="12.75" customHeight="1">
      <c r="A185" s="53">
        <v>3238</v>
      </c>
      <c r="B185" s="85" t="s">
        <v>413</v>
      </c>
      <c r="C185" s="50" t="s">
        <v>414</v>
      </c>
      <c r="D185" s="242">
        <v>1470.73</v>
      </c>
      <c r="E185" s="242">
        <v>1866.84</v>
      </c>
      <c r="F185" s="52">
        <f t="shared" si="31"/>
        <v>126.93288367001421</v>
      </c>
    </row>
    <row r="186" spans="1:6" ht="12.75" customHeight="1">
      <c r="A186" s="53">
        <v>3239</v>
      </c>
      <c r="B186" s="85" t="s">
        <v>415</v>
      </c>
      <c r="C186" s="50" t="s">
        <v>416</v>
      </c>
      <c r="D186" s="242">
        <v>849.27</v>
      </c>
      <c r="E186" s="242">
        <v>1110.71</v>
      </c>
      <c r="F186" s="52">
        <f t="shared" si="31"/>
        <v>130.78408515548648</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2376.4300000000003</v>
      </c>
      <c r="E188" s="51">
        <f t="shared" si="43"/>
        <v>7924.51</v>
      </c>
      <c r="F188" s="52">
        <f t="shared" si="31"/>
        <v>333.4627992408781</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0</v>
      </c>
      <c r="E190" s="242"/>
      <c r="F190" s="52" t="str">
        <f t="shared" si="31"/>
        <v>-</v>
      </c>
    </row>
    <row r="191" spans="1:6" ht="12.75" customHeight="1">
      <c r="A191" s="53">
        <v>3293</v>
      </c>
      <c r="B191" s="85" t="s">
        <v>425</v>
      </c>
      <c r="C191" s="50" t="s">
        <v>426</v>
      </c>
      <c r="D191" s="242">
        <v>1593.27</v>
      </c>
      <c r="E191" s="242">
        <v>493.39</v>
      </c>
      <c r="F191" s="52">
        <f t="shared" si="31"/>
        <v>30.967130492634642</v>
      </c>
    </row>
    <row r="192" spans="1:6" ht="12.75" customHeight="1">
      <c r="A192" s="53">
        <v>3294</v>
      </c>
      <c r="B192" s="85" t="s">
        <v>427</v>
      </c>
      <c r="C192" s="50" t="s">
        <v>428</v>
      </c>
      <c r="D192" s="242">
        <v>0</v>
      </c>
      <c r="E192" s="242"/>
      <c r="F192" s="52" t="str">
        <f t="shared" si="31"/>
        <v>-</v>
      </c>
    </row>
    <row r="193" spans="1:6" ht="12.75" customHeight="1">
      <c r="A193" s="53">
        <v>3295</v>
      </c>
      <c r="B193" s="85" t="s">
        <v>429</v>
      </c>
      <c r="C193" s="50" t="s">
        <v>430</v>
      </c>
      <c r="D193" s="242">
        <v>127.41</v>
      </c>
      <c r="E193" s="242">
        <v>1935.56</v>
      </c>
      <c r="F193" s="52">
        <f t="shared" si="31"/>
        <v>1519.1586217722313</v>
      </c>
    </row>
    <row r="194" spans="1:6" ht="12.75" customHeight="1">
      <c r="A194" s="53" t="s">
        <v>431</v>
      </c>
      <c r="B194" s="85" t="s">
        <v>432</v>
      </c>
      <c r="C194" s="50" t="s">
        <v>431</v>
      </c>
      <c r="D194" s="242">
        <v>0</v>
      </c>
      <c r="E194" s="242">
        <v>3821.32</v>
      </c>
      <c r="F194" s="52" t="str">
        <f t="shared" si="31"/>
        <v>-</v>
      </c>
    </row>
    <row r="195" spans="1:6" ht="12.75" customHeight="1">
      <c r="A195" s="53">
        <v>3299</v>
      </c>
      <c r="B195" s="85" t="s">
        <v>433</v>
      </c>
      <c r="C195" s="50" t="s">
        <v>434</v>
      </c>
      <c r="D195" s="242">
        <v>655.75</v>
      </c>
      <c r="E195" s="242">
        <v>1674.24</v>
      </c>
      <c r="F195" s="52">
        <f t="shared" si="31"/>
        <v>255.31681280975982</v>
      </c>
    </row>
    <row r="196" spans="1:6" ht="12.75" customHeight="1">
      <c r="A196" s="53">
        <v>34</v>
      </c>
      <c r="B196" s="232" t="s">
        <v>435</v>
      </c>
      <c r="C196" s="50" t="s">
        <v>436</v>
      </c>
      <c r="D196" s="51">
        <f t="shared" ref="D196:E196" si="44">D197+D202+D210</f>
        <v>302.91000000000003</v>
      </c>
      <c r="E196" s="51">
        <f t="shared" si="44"/>
        <v>2248.5100000000002</v>
      </c>
      <c r="F196" s="52">
        <f t="shared" si="31"/>
        <v>742.30299428873263</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302.91000000000003</v>
      </c>
      <c r="E210" s="51">
        <f t="shared" si="47"/>
        <v>2248.5100000000002</v>
      </c>
      <c r="F210" s="52">
        <f t="shared" si="31"/>
        <v>742.30299428873263</v>
      </c>
    </row>
    <row r="211" spans="1:6" ht="12.75" customHeight="1">
      <c r="A211" s="53">
        <v>3431</v>
      </c>
      <c r="B211" s="232" t="s">
        <v>465</v>
      </c>
      <c r="C211" s="50" t="s">
        <v>466</v>
      </c>
      <c r="D211" s="242">
        <v>302.91000000000003</v>
      </c>
      <c r="E211" s="242">
        <v>384.59</v>
      </c>
      <c r="F211" s="52">
        <f t="shared" si="31"/>
        <v>126.96510514674324</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0</v>
      </c>
      <c r="E213" s="242">
        <v>1863.92</v>
      </c>
      <c r="F213" s="52" t="str">
        <f t="shared" si="31"/>
        <v>-</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0</v>
      </c>
      <c r="E250" s="242"/>
      <c r="F250" s="52" t="str">
        <f t="shared" si="61"/>
        <v>-</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0</v>
      </c>
      <c r="E252" s="51">
        <f t="shared" si="63"/>
        <v>0</v>
      </c>
      <c r="F252" s="52" t="str">
        <f t="shared" ref="F252:F258" si="64">IF(D252&lt;&gt;0,IF(E252/D252&gt;=100,"&gt;&gt;100",E252/D252*100),"-")</f>
        <v>-</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561.38</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561.38</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v>561.38</v>
      </c>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563283.63</v>
      </c>
      <c r="E289" s="51">
        <f t="shared" si="79"/>
        <v>654662.11</v>
      </c>
      <c r="F289" s="52">
        <f t="shared" si="76"/>
        <v>116.22246327307613</v>
      </c>
    </row>
    <row r="290" spans="1:6" ht="12.75" customHeight="1">
      <c r="A290" s="53" t="s">
        <v>608</v>
      </c>
      <c r="B290" s="85" t="s">
        <v>619</v>
      </c>
      <c r="C290" s="50" t="s">
        <v>620</v>
      </c>
      <c r="D290" s="51">
        <f>IF(D6&gt;=D289,D6-D289,0)</f>
        <v>0</v>
      </c>
      <c r="E290" s="51">
        <f>IF(E6&gt;=E289,E6-E289,0)</f>
        <v>0</v>
      </c>
      <c r="F290" s="52" t="str">
        <f t="shared" si="76"/>
        <v>-</v>
      </c>
    </row>
    <row r="291" spans="1:6" ht="12.75" customHeight="1">
      <c r="A291" s="53" t="s">
        <v>608</v>
      </c>
      <c r="B291" s="85" t="s">
        <v>621</v>
      </c>
      <c r="C291" s="50" t="s">
        <v>622</v>
      </c>
      <c r="D291" s="51">
        <f>IF(D289&gt;=D6,D289-D6,0)</f>
        <v>10351.090000000084</v>
      </c>
      <c r="E291" s="51">
        <f>IF(E289&gt;=E6,E289-E6,0)</f>
        <v>18924.689999999944</v>
      </c>
      <c r="F291" s="52">
        <f t="shared" si="76"/>
        <v>182.82799202789067</v>
      </c>
    </row>
    <row r="292" spans="1:6" ht="12.75" customHeight="1">
      <c r="A292" s="53">
        <v>92211</v>
      </c>
      <c r="B292" s="85" t="s">
        <v>623</v>
      </c>
      <c r="C292" s="50" t="s">
        <v>624</v>
      </c>
      <c r="D292" s="242">
        <v>66208.509999999995</v>
      </c>
      <c r="E292" s="242">
        <v>16584.45</v>
      </c>
      <c r="F292" s="52">
        <f t="shared" si="76"/>
        <v>25.048819252993308</v>
      </c>
    </row>
    <row r="293" spans="1:6" ht="12.75" customHeight="1">
      <c r="A293" s="53">
        <v>92221</v>
      </c>
      <c r="B293" s="85" t="s">
        <v>625</v>
      </c>
      <c r="C293" s="50" t="s">
        <v>626</v>
      </c>
      <c r="D293" s="242">
        <v>0</v>
      </c>
      <c r="E293" s="242"/>
      <c r="F293" s="52" t="str">
        <f t="shared" si="76"/>
        <v>-</v>
      </c>
    </row>
    <row r="294" spans="1:6" ht="12.75" customHeight="1">
      <c r="A294" s="53">
        <v>96</v>
      </c>
      <c r="B294" s="85" t="s">
        <v>627</v>
      </c>
      <c r="C294" s="50" t="s">
        <v>628</v>
      </c>
      <c r="D294" s="242">
        <v>148.65</v>
      </c>
      <c r="E294" s="242">
        <v>148.65</v>
      </c>
      <c r="F294" s="52">
        <f t="shared" si="76"/>
        <v>100</v>
      </c>
    </row>
    <row r="295" spans="1:6" ht="24">
      <c r="A295" s="53">
        <v>9661</v>
      </c>
      <c r="B295" s="85" t="s">
        <v>629</v>
      </c>
      <c r="C295" s="50" t="s">
        <v>630</v>
      </c>
      <c r="D295" s="242">
        <v>148.65</v>
      </c>
      <c r="E295" s="242">
        <v>148.65</v>
      </c>
      <c r="F295" s="52">
        <f t="shared" si="76"/>
        <v>100</v>
      </c>
    </row>
    <row r="296" spans="1:6" ht="12.75" customHeight="1">
      <c r="A296" s="55" t="s">
        <v>631</v>
      </c>
      <c r="B296" s="233" t="s">
        <v>632</v>
      </c>
      <c r="C296" s="56" t="s">
        <v>631</v>
      </c>
      <c r="D296" s="243">
        <v>0</v>
      </c>
      <c r="E296" s="243"/>
      <c r="F296" s="57" t="str">
        <f t="shared" si="76"/>
        <v>-</v>
      </c>
    </row>
    <row r="297" spans="1:6" s="75" customFormat="1" ht="20.100000000000001" customHeight="1">
      <c r="A297" s="347" t="s">
        <v>633</v>
      </c>
      <c r="B297" s="348"/>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5029.3999999999996</v>
      </c>
      <c r="E350" s="51">
        <f t="shared" si="95"/>
        <v>25909.62</v>
      </c>
      <c r="F350" s="52">
        <f t="shared" si="81"/>
        <v>515.1632401479302</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5029.3999999999996</v>
      </c>
      <c r="E363" s="51">
        <f t="shared" si="99"/>
        <v>1190</v>
      </c>
      <c r="F363" s="52">
        <f t="shared" si="81"/>
        <v>23.660874060524119</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3204.46</v>
      </c>
      <c r="E369" s="51">
        <f t="shared" si="101"/>
        <v>1190</v>
      </c>
      <c r="F369" s="52">
        <f t="shared" si="81"/>
        <v>37.135742059504565</v>
      </c>
    </row>
    <row r="370" spans="1:6" ht="12.75" customHeight="1">
      <c r="A370" s="53">
        <v>4221</v>
      </c>
      <c r="B370" s="85" t="s">
        <v>674</v>
      </c>
      <c r="C370" s="50" t="s">
        <v>766</v>
      </c>
      <c r="D370" s="242">
        <v>0</v>
      </c>
      <c r="E370" s="242">
        <v>1190</v>
      </c>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3204.46</v>
      </c>
      <c r="E372" s="242"/>
      <c r="F372" s="52">
        <f t="shared" si="81"/>
        <v>0</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1824.94</v>
      </c>
      <c r="E391" s="51">
        <f t="shared" si="105"/>
        <v>0</v>
      </c>
      <c r="F391" s="52">
        <f t="shared" si="81"/>
        <v>0</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1824.94</v>
      </c>
      <c r="E394" s="242"/>
      <c r="F394" s="52">
        <f t="shared" si="81"/>
        <v>0</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24719.62</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v>24719.62</v>
      </c>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5029.3999999999996</v>
      </c>
      <c r="E408" s="51">
        <f t="shared" si="111"/>
        <v>25909.62</v>
      </c>
      <c r="F408" s="52">
        <f t="shared" si="81"/>
        <v>515.1632401479302</v>
      </c>
    </row>
    <row r="409" spans="1:6" ht="12.75" customHeight="1">
      <c r="A409" s="53">
        <v>92212</v>
      </c>
      <c r="B409" s="85" t="s">
        <v>823</v>
      </c>
      <c r="C409" s="50" t="s">
        <v>824</v>
      </c>
      <c r="D409" s="242">
        <v>0</v>
      </c>
      <c r="E409" s="242"/>
      <c r="F409" s="52" t="str">
        <f t="shared" si="81"/>
        <v>-</v>
      </c>
    </row>
    <row r="410" spans="1:6" ht="12.75" customHeight="1">
      <c r="A410" s="53">
        <v>92222</v>
      </c>
      <c r="B410" s="85" t="s">
        <v>825</v>
      </c>
      <c r="C410" s="50" t="s">
        <v>826</v>
      </c>
      <c r="D410" s="242">
        <v>1859.34</v>
      </c>
      <c r="E410" s="242">
        <v>5126.42</v>
      </c>
      <c r="F410" s="52">
        <f t="shared" si="81"/>
        <v>275.71181171813657</v>
      </c>
    </row>
    <row r="411" spans="1:6" ht="12.75" customHeight="1">
      <c r="A411" s="53">
        <v>97</v>
      </c>
      <c r="B411" s="85" t="s">
        <v>827</v>
      </c>
      <c r="C411" s="50" t="s">
        <v>828</v>
      </c>
      <c r="D411" s="242">
        <v>0</v>
      </c>
      <c r="E411" s="242"/>
      <c r="F411" s="52" t="str">
        <f t="shared" si="81"/>
        <v>-</v>
      </c>
    </row>
    <row r="412" spans="1:6" ht="12.75" customHeight="1">
      <c r="A412" s="53" t="s">
        <v>608</v>
      </c>
      <c r="B412" s="85" t="s">
        <v>829</v>
      </c>
      <c r="C412" s="50" t="s">
        <v>830</v>
      </c>
      <c r="D412" s="51">
        <f>D6+D298</f>
        <v>552932.53999999992</v>
      </c>
      <c r="E412" s="51">
        <f>E6+E298</f>
        <v>635737.42000000004</v>
      </c>
      <c r="F412" s="52">
        <f t="shared" si="81"/>
        <v>114.97558454418331</v>
      </c>
    </row>
    <row r="413" spans="1:6" ht="12.75" customHeight="1">
      <c r="A413" s="53" t="s">
        <v>608</v>
      </c>
      <c r="B413" s="85" t="s">
        <v>831</v>
      </c>
      <c r="C413" s="50" t="s">
        <v>832</v>
      </c>
      <c r="D413" s="51">
        <f t="shared" ref="D413:E413" si="112">D289+D350</f>
        <v>568313.03</v>
      </c>
      <c r="E413" s="51">
        <f t="shared" si="112"/>
        <v>680571.73</v>
      </c>
      <c r="F413" s="52">
        <f t="shared" si="81"/>
        <v>119.75296959142392</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15380.490000000107</v>
      </c>
      <c r="E415" s="51">
        <f t="shared" si="114"/>
        <v>44834.309999999939</v>
      </c>
      <c r="F415" s="52">
        <f t="shared" si="81"/>
        <v>291.50118104169394</v>
      </c>
    </row>
    <row r="416" spans="1:6" ht="12.75" customHeight="1">
      <c r="A416" s="60" t="s">
        <v>837</v>
      </c>
      <c r="B416" s="232" t="s">
        <v>838</v>
      </c>
      <c r="C416" s="61" t="s">
        <v>839</v>
      </c>
      <c r="D416" s="51">
        <f t="shared" ref="D416:E416" si="115">IF(D292-D293+D409-D410&gt;=0,D292-D293+D409-D410,0)</f>
        <v>64349.17</v>
      </c>
      <c r="E416" s="51">
        <f t="shared" si="115"/>
        <v>11458.03</v>
      </c>
      <c r="F416" s="52">
        <f t="shared" si="81"/>
        <v>17.806026091711828</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148.65</v>
      </c>
      <c r="E418" s="62">
        <f t="shared" si="117"/>
        <v>148.65</v>
      </c>
      <c r="F418" s="57">
        <f t="shared" si="81"/>
        <v>100</v>
      </c>
    </row>
    <row r="419" spans="1:6" s="75" customFormat="1" ht="20.100000000000001" customHeight="1">
      <c r="A419" s="347" t="s">
        <v>845</v>
      </c>
      <c r="B419" s="348"/>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c r="F637" s="52" t="str">
        <f t="shared" si="119"/>
        <v>-</v>
      </c>
    </row>
    <row r="638" spans="1:6" ht="12.75" customHeight="1">
      <c r="A638" s="53">
        <v>92223</v>
      </c>
      <c r="B638" s="85" t="s">
        <v>1273</v>
      </c>
      <c r="C638" s="50" t="s">
        <v>1274</v>
      </c>
      <c r="D638" s="242">
        <v>0</v>
      </c>
      <c r="E638" s="242"/>
      <c r="F638" s="52" t="str">
        <f t="shared" si="119"/>
        <v>-</v>
      </c>
    </row>
    <row r="639" spans="1:6" ht="12.75" customHeight="1">
      <c r="A639" s="53" t="s">
        <v>608</v>
      </c>
      <c r="B639" s="85" t="s">
        <v>1275</v>
      </c>
      <c r="C639" s="50" t="s">
        <v>1276</v>
      </c>
      <c r="D639" s="51">
        <f t="shared" ref="D639:E639" si="180">D412+D420</f>
        <v>552932.53999999992</v>
      </c>
      <c r="E639" s="51">
        <f t="shared" si="180"/>
        <v>635737.42000000004</v>
      </c>
      <c r="F639" s="52">
        <f t="shared" si="119"/>
        <v>114.97558454418331</v>
      </c>
    </row>
    <row r="640" spans="1:6" ht="12.75" customHeight="1">
      <c r="A640" s="53" t="s">
        <v>608</v>
      </c>
      <c r="B640" s="85" t="s">
        <v>1277</v>
      </c>
      <c r="C640" s="50" t="s">
        <v>1278</v>
      </c>
      <c r="D640" s="51">
        <f t="shared" ref="D640:E640" si="181">D413+D528</f>
        <v>568313.03</v>
      </c>
      <c r="E640" s="51">
        <f t="shared" si="181"/>
        <v>680571.73</v>
      </c>
      <c r="F640" s="52">
        <f t="shared" si="119"/>
        <v>119.75296959142392</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15380.490000000107</v>
      </c>
      <c r="E642" s="51">
        <f t="shared" si="183"/>
        <v>44834.309999999939</v>
      </c>
      <c r="F642" s="52">
        <f t="shared" si="119"/>
        <v>291.50118104169394</v>
      </c>
    </row>
    <row r="643" spans="1:6" ht="24">
      <c r="A643" s="60" t="s">
        <v>1283</v>
      </c>
      <c r="B643" s="85" t="s">
        <v>1284</v>
      </c>
      <c r="C643" s="61" t="s">
        <v>1283</v>
      </c>
      <c r="D643" s="51">
        <f t="shared" ref="D643:E643" si="184">IF(D416-D417+D637-D638&gt;=0,D416-D417+D637-D638,0)</f>
        <v>64349.17</v>
      </c>
      <c r="E643" s="51">
        <f t="shared" si="184"/>
        <v>11458.03</v>
      </c>
      <c r="F643" s="52">
        <f t="shared" si="119"/>
        <v>17.806026091711828</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48968.679999999891</v>
      </c>
      <c r="E645" s="51">
        <f t="shared" si="186"/>
        <v>0</v>
      </c>
      <c r="F645" s="52">
        <f t="shared" si="119"/>
        <v>0</v>
      </c>
    </row>
    <row r="646" spans="1:6" ht="24">
      <c r="A646" s="53" t="s">
        <v>608</v>
      </c>
      <c r="B646" s="85" t="s">
        <v>1289</v>
      </c>
      <c r="C646" s="50" t="s">
        <v>1290</v>
      </c>
      <c r="D646" s="51">
        <f t="shared" ref="D646:E646" si="187">IF(D642+D644-D641-D643&gt;=0,D642+D644-D641-D643,0)</f>
        <v>0</v>
      </c>
      <c r="E646" s="51">
        <f t="shared" si="187"/>
        <v>33376.279999999941</v>
      </c>
      <c r="F646" s="52" t="str">
        <f t="shared" si="119"/>
        <v>-</v>
      </c>
    </row>
    <row r="647" spans="1:6" ht="24">
      <c r="A647" s="55" t="s">
        <v>1291</v>
      </c>
      <c r="B647" s="233" t="s">
        <v>1292</v>
      </c>
      <c r="C647" s="56" t="s">
        <v>1291</v>
      </c>
      <c r="D647" s="243">
        <v>74820.45</v>
      </c>
      <c r="E647" s="243">
        <v>89836.52</v>
      </c>
      <c r="F647" s="57">
        <f t="shared" si="119"/>
        <v>120.06947298499276</v>
      </c>
    </row>
    <row r="648" spans="1:6" s="75" customFormat="1" ht="20.100000000000001" customHeight="1">
      <c r="A648" s="347" t="s">
        <v>1293</v>
      </c>
      <c r="B648" s="348"/>
      <c r="C648" s="219"/>
      <c r="D648" s="58"/>
      <c r="E648" s="58"/>
      <c r="F648" s="59"/>
    </row>
    <row r="649" spans="1:6" ht="12.75" customHeight="1">
      <c r="A649" s="53">
        <v>11</v>
      </c>
      <c r="B649" s="85" t="s">
        <v>1294</v>
      </c>
      <c r="C649" s="50" t="s">
        <v>1295</v>
      </c>
      <c r="D649" s="242">
        <v>49689.49</v>
      </c>
      <c r="E649" s="242">
        <v>23428.58</v>
      </c>
      <c r="F649" s="52">
        <f t="shared" ref="F649:F724" si="188">IF(D649&lt;&gt;0,IF(E649/D649&gt;=100,"&gt;&gt;100",E649/D649*100),"-")</f>
        <v>47.149970748341353</v>
      </c>
    </row>
    <row r="650" spans="1:6" ht="12.75" customHeight="1">
      <c r="A650" s="53" t="s">
        <v>1296</v>
      </c>
      <c r="B650" s="85" t="s">
        <v>1297</v>
      </c>
      <c r="C650" s="50" t="s">
        <v>1296</v>
      </c>
      <c r="D650" s="242">
        <v>161868.25</v>
      </c>
      <c r="E650" s="242">
        <v>190998.04</v>
      </c>
      <c r="F650" s="52">
        <f t="shared" si="188"/>
        <v>117.99598747747011</v>
      </c>
    </row>
    <row r="651" spans="1:6" ht="12.75" customHeight="1">
      <c r="A651" s="53" t="s">
        <v>1298</v>
      </c>
      <c r="B651" s="85" t="s">
        <v>1299</v>
      </c>
      <c r="C651" s="50" t="s">
        <v>1298</v>
      </c>
      <c r="D651" s="242">
        <v>187680.91</v>
      </c>
      <c r="E651" s="242">
        <v>200239.2</v>
      </c>
      <c r="F651" s="52">
        <f t="shared" si="188"/>
        <v>106.69129854496124</v>
      </c>
    </row>
    <row r="652" spans="1:6" ht="24">
      <c r="A652" s="53">
        <v>11</v>
      </c>
      <c r="B652" s="85" t="s">
        <v>1300</v>
      </c>
      <c r="C652" s="50" t="s">
        <v>1301</v>
      </c>
      <c r="D652" s="51">
        <f t="shared" ref="D652:E652" si="189">+D649+D650-D651</f>
        <v>23876.829999999987</v>
      </c>
      <c r="E652" s="51">
        <f t="shared" si="189"/>
        <v>14187.419999999984</v>
      </c>
      <c r="F652" s="52">
        <f t="shared" si="188"/>
        <v>59.419194256523966</v>
      </c>
    </row>
    <row r="653" spans="1:6" ht="24">
      <c r="A653" s="53" t="s">
        <v>608</v>
      </c>
      <c r="B653" s="85" t="s">
        <v>1302</v>
      </c>
      <c r="C653" s="50" t="s">
        <v>1303</v>
      </c>
      <c r="D653" s="262">
        <v>0</v>
      </c>
      <c r="E653" s="262"/>
      <c r="F653" s="52" t="str">
        <f t="shared" si="188"/>
        <v>-</v>
      </c>
    </row>
    <row r="654" spans="1:6" ht="24">
      <c r="A654" s="53" t="s">
        <v>608</v>
      </c>
      <c r="B654" s="85" t="s">
        <v>1304</v>
      </c>
      <c r="C654" s="50" t="s">
        <v>1305</v>
      </c>
      <c r="D654" s="262">
        <v>63</v>
      </c>
      <c r="E654" s="262">
        <v>70</v>
      </c>
      <c r="F654" s="52">
        <f t="shared" si="188"/>
        <v>111.11111111111111</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48</v>
      </c>
      <c r="E656" s="262">
        <v>48</v>
      </c>
      <c r="F656" s="52">
        <f t="shared" si="188"/>
        <v>100</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449257.81</v>
      </c>
      <c r="E675" s="242">
        <v>531521.52</v>
      </c>
      <c r="F675" s="52">
        <f t="shared" si="188"/>
        <v>118.3110250214682</v>
      </c>
    </row>
    <row r="676" spans="1:6" ht="24">
      <c r="A676" s="53">
        <v>63613</v>
      </c>
      <c r="B676" s="232" t="s">
        <v>1349</v>
      </c>
      <c r="C676" s="50" t="s">
        <v>1350</v>
      </c>
      <c r="D676" s="242">
        <v>663.61</v>
      </c>
      <c r="E676" s="242"/>
      <c r="F676" s="52">
        <f t="shared" si="188"/>
        <v>0</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v>2901.1</v>
      </c>
      <c r="F694" s="52" t="str">
        <f t="shared" si="188"/>
        <v>-</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2049.6799999999998</v>
      </c>
      <c r="E716" s="242"/>
      <c r="F716" s="52">
        <f t="shared" si="188"/>
        <v>0</v>
      </c>
    </row>
    <row r="717" spans="1:6" ht="12.75" customHeight="1">
      <c r="A717" s="53">
        <v>31215</v>
      </c>
      <c r="B717" s="85" t="s">
        <v>1413</v>
      </c>
      <c r="C717" s="50" t="s">
        <v>1414</v>
      </c>
      <c r="D717" s="242">
        <v>2905.53</v>
      </c>
      <c r="E717" s="242">
        <v>1462.29</v>
      </c>
      <c r="F717" s="52">
        <f t="shared" si="188"/>
        <v>50.327823151025797</v>
      </c>
    </row>
    <row r="718" spans="1:6" ht="12.75" customHeight="1">
      <c r="A718" s="53">
        <v>32121</v>
      </c>
      <c r="B718" s="85" t="s">
        <v>1415</v>
      </c>
      <c r="C718" s="50" t="s">
        <v>1416</v>
      </c>
      <c r="D718" s="242">
        <v>18487.060000000001</v>
      </c>
      <c r="E718" s="242">
        <v>22241.73</v>
      </c>
      <c r="F718" s="52">
        <f t="shared" si="188"/>
        <v>120.30971933882401</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v>2912.65</v>
      </c>
      <c r="F720" s="52" t="str">
        <f t="shared" si="188"/>
        <v>-</v>
      </c>
    </row>
    <row r="721" spans="1:6" ht="12.75" customHeight="1">
      <c r="A721" s="53" t="s">
        <v>1421</v>
      </c>
      <c r="B721" s="85" t="s">
        <v>1422</v>
      </c>
      <c r="C721" s="50" t="s">
        <v>1421</v>
      </c>
      <c r="D721" s="242">
        <v>0</v>
      </c>
      <c r="E721" s="242">
        <v>550</v>
      </c>
      <c r="F721" s="52" t="str">
        <f t="shared" si="188"/>
        <v>-</v>
      </c>
    </row>
    <row r="722" spans="1:6" ht="12.75" customHeight="1">
      <c r="A722" s="53" t="s">
        <v>1423</v>
      </c>
      <c r="B722" s="85" t="s">
        <v>1424</v>
      </c>
      <c r="C722" s="50" t="s">
        <v>1423</v>
      </c>
      <c r="D722" s="242">
        <v>0</v>
      </c>
      <c r="E722" s="242"/>
      <c r="F722" s="52" t="str">
        <f t="shared" si="188"/>
        <v>-</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3" t="s">
        <v>1944</v>
      </c>
      <c r="B983" s="344"/>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1"/>
      <c r="E994" s="342"/>
      <c r="F994" s="71"/>
    </row>
    <row r="995" spans="1:6" ht="15" customHeight="1">
      <c r="A995" s="188"/>
      <c r="B995" s="211"/>
      <c r="C995" s="221"/>
      <c r="D995" s="341"/>
      <c r="E995" s="342"/>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B38" sqref="B37:B38"/>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79" workbookViewId="0">
      <selection activeCell="D104" sqref="D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101856.65</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693697.87000000011</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667788.25000000012</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504679.8</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158360.98000000001</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1863.92</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2883.55</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25909.62</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648300.92000000004</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641984.5</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494513.5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143745.73000000001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1863.92</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1861.35</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6316.42</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147253.60000000009</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7466.95</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7466.95</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7466.95</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1890.04</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5576.91</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139786.65</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6719.87</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108347.16</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24719.62</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06"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2859</v>
      </c>
      <c r="B1" s="361"/>
      <c r="C1" s="361"/>
      <c r="D1" s="361"/>
      <c r="E1" s="71" t="s">
        <v>3001</v>
      </c>
      <c r="F1" s="71"/>
      <c r="G1" s="71"/>
      <c r="H1" s="71"/>
      <c r="I1" s="71"/>
      <c r="J1" s="71"/>
      <c r="K1" s="71"/>
      <c r="L1" s="71"/>
      <c r="M1" s="71"/>
      <c r="N1" s="71"/>
      <c r="O1" s="71"/>
      <c r="P1" s="71"/>
    </row>
    <row r="2" spans="1:16" ht="37.5" customHeight="1">
      <c r="A2" s="366" t="s">
        <v>3002</v>
      </c>
      <c r="B2" s="361"/>
      <c r="C2" s="361"/>
      <c r="D2" s="361"/>
    </row>
    <row r="3" spans="1:16" ht="29.25" customHeight="1">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16297</v>
      </c>
      <c r="P3" s="71"/>
    </row>
    <row r="4" spans="1:16" ht="19.5" customHeight="1">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3" t="s">
        <v>3024</v>
      </c>
      <c r="B19" s="364"/>
      <c r="C19" s="365"/>
      <c r="D19" s="123"/>
      <c r="E19" s="71">
        <f>SUM(E20:E273)</f>
        <v>0</v>
      </c>
      <c r="F19" s="71">
        <f>SUM(F20:F273)</f>
        <v>3</v>
      </c>
      <c r="G19" s="71"/>
      <c r="H19" s="71"/>
      <c r="I19" s="71"/>
      <c r="J19" s="71"/>
      <c r="K19" s="71"/>
      <c r="L19" s="71"/>
      <c r="M19" s="71"/>
      <c r="N19" s="71"/>
      <c r="O19" s="71"/>
      <c r="P19" s="71"/>
    </row>
    <row r="20" spans="1:16" ht="2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3299</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3300</v>
      </c>
      <c r="B1" s="377"/>
      <c r="C1" s="377"/>
    </row>
    <row r="2" spans="1:17" ht="33" customHeight="1">
      <c r="A2" s="378" t="s">
        <v>3301</v>
      </c>
      <c r="B2" s="379"/>
      <c r="C2" s="371"/>
      <c r="D2" s="4"/>
      <c r="E2" s="4"/>
      <c r="F2" s="4"/>
      <c r="G2" s="4"/>
      <c r="H2" s="4"/>
      <c r="I2" s="4"/>
      <c r="J2" s="4"/>
      <c r="K2" s="4"/>
      <c r="L2" s="4"/>
      <c r="M2" s="4"/>
      <c r="N2" s="4"/>
      <c r="O2" s="4"/>
      <c r="P2" s="4"/>
      <c r="Q2" s="4"/>
    </row>
    <row r="3" spans="1:17" ht="18.75" customHeight="1">
      <c r="A3" s="304" t="s">
        <v>3302</v>
      </c>
      <c r="B3" s="380" t="s">
        <v>3303</v>
      </c>
      <c r="C3" s="371"/>
      <c r="D3" s="4"/>
      <c r="E3" s="4"/>
      <c r="F3" s="4"/>
      <c r="G3" s="4"/>
      <c r="H3" s="4"/>
      <c r="I3" s="4"/>
      <c r="J3" s="4"/>
      <c r="K3" s="4"/>
      <c r="L3" s="4"/>
      <c r="M3" s="4"/>
      <c r="N3" s="4"/>
      <c r="O3" s="4"/>
      <c r="P3" s="4"/>
      <c r="Q3" s="4"/>
    </row>
    <row r="4" spans="1:17" ht="37.5" hidden="1" customHeight="1">
      <c r="A4" s="305" t="s">
        <v>3304</v>
      </c>
      <c r="B4" s="370" t="s">
        <v>3305</v>
      </c>
      <c r="C4" s="371"/>
      <c r="D4" s="4"/>
      <c r="E4" s="4"/>
      <c r="F4" s="4"/>
      <c r="G4" s="4"/>
      <c r="H4" s="4"/>
      <c r="I4" s="4"/>
      <c r="J4" s="4"/>
      <c r="K4" s="4"/>
      <c r="L4" s="4"/>
      <c r="M4" s="4"/>
      <c r="N4" s="4"/>
      <c r="O4" s="4"/>
      <c r="P4" s="4"/>
      <c r="Q4" s="4"/>
    </row>
    <row r="5" spans="1:17" ht="48" hidden="1" customHeight="1">
      <c r="A5" s="305" t="s">
        <v>3304</v>
      </c>
      <c r="B5" s="370" t="s">
        <v>3306</v>
      </c>
      <c r="C5" s="371"/>
      <c r="D5" s="4"/>
      <c r="E5" s="4"/>
      <c r="F5" s="4"/>
      <c r="G5" s="4"/>
      <c r="H5" s="4"/>
      <c r="I5" s="4"/>
      <c r="J5" s="4"/>
      <c r="K5" s="4"/>
      <c r="L5" s="4"/>
      <c r="M5" s="4"/>
      <c r="N5" s="4"/>
      <c r="O5" s="4"/>
      <c r="P5" s="4"/>
      <c r="Q5" s="4"/>
    </row>
    <row r="6" spans="1:17" ht="59.25" hidden="1" customHeight="1">
      <c r="A6" s="305" t="s">
        <v>3304</v>
      </c>
      <c r="B6" s="370" t="s">
        <v>3307</v>
      </c>
      <c r="C6" s="371"/>
      <c r="D6" s="4"/>
      <c r="E6" s="4"/>
      <c r="F6" s="4"/>
      <c r="G6" s="4"/>
      <c r="H6" s="4"/>
      <c r="I6" s="4"/>
      <c r="J6" s="4"/>
      <c r="K6" s="4"/>
      <c r="L6" s="4"/>
      <c r="M6" s="4"/>
      <c r="N6" s="4"/>
      <c r="O6" s="4"/>
      <c r="P6" s="4"/>
      <c r="Q6" s="4"/>
    </row>
    <row r="7" spans="1:17" ht="48" hidden="1" customHeight="1">
      <c r="A7" s="305" t="s">
        <v>3308</v>
      </c>
      <c r="B7" s="370" t="s">
        <v>3309</v>
      </c>
      <c r="C7" s="371"/>
      <c r="D7" s="4"/>
      <c r="E7" s="4"/>
      <c r="F7" s="4"/>
      <c r="G7" s="4"/>
      <c r="H7" s="4"/>
      <c r="I7" s="4"/>
      <c r="J7" s="4"/>
      <c r="K7" s="4"/>
      <c r="L7" s="4"/>
      <c r="M7" s="4"/>
      <c r="N7" s="4"/>
      <c r="O7" s="4"/>
      <c r="P7" s="4"/>
      <c r="Q7" s="4"/>
    </row>
    <row r="8" spans="1:17" ht="41.25" hidden="1" customHeight="1">
      <c r="A8" s="305" t="s">
        <v>3310</v>
      </c>
      <c r="B8" s="370" t="s">
        <v>3311</v>
      </c>
      <c r="C8" s="371"/>
      <c r="D8" s="4"/>
      <c r="E8" s="4"/>
      <c r="F8" s="4"/>
      <c r="G8" s="4"/>
      <c r="H8" s="4"/>
      <c r="I8" s="4"/>
      <c r="J8" s="4"/>
      <c r="K8" s="4"/>
      <c r="L8" s="4"/>
      <c r="M8" s="4"/>
      <c r="N8" s="4"/>
      <c r="O8" s="4"/>
      <c r="P8" s="4"/>
      <c r="Q8" s="4"/>
    </row>
    <row r="9" spans="1:17" ht="59.25" hidden="1" customHeight="1">
      <c r="A9" s="305" t="s">
        <v>3312</v>
      </c>
      <c r="B9" s="370" t="s">
        <v>3313</v>
      </c>
      <c r="C9" s="371"/>
      <c r="D9" s="4"/>
      <c r="E9" s="4"/>
      <c r="F9" s="4"/>
      <c r="G9" s="4"/>
      <c r="H9" s="4"/>
      <c r="I9" s="4"/>
      <c r="J9" s="4"/>
      <c r="K9" s="4"/>
      <c r="L9" s="4"/>
      <c r="M9" s="4"/>
      <c r="N9" s="4"/>
      <c r="O9" s="4"/>
      <c r="P9" s="4"/>
      <c r="Q9" s="4"/>
    </row>
    <row r="10" spans="1:17" ht="61.5" hidden="1" customHeight="1">
      <c r="A10" s="305" t="s">
        <v>3312</v>
      </c>
      <c r="B10" s="370" t="s">
        <v>3314</v>
      </c>
      <c r="C10" s="371"/>
      <c r="D10" s="4"/>
      <c r="E10" s="4"/>
      <c r="F10" s="4"/>
      <c r="G10" s="4"/>
      <c r="H10" s="4"/>
      <c r="I10" s="4"/>
      <c r="J10" s="4"/>
      <c r="K10" s="4"/>
      <c r="L10" s="4"/>
      <c r="M10" s="4"/>
      <c r="N10" s="4"/>
      <c r="O10" s="4"/>
      <c r="P10" s="4"/>
      <c r="Q10" s="4"/>
    </row>
    <row r="11" spans="1:17" ht="43.5" hidden="1" customHeight="1">
      <c r="A11" s="305" t="s">
        <v>3312</v>
      </c>
      <c r="B11" s="370" t="s">
        <v>3315</v>
      </c>
      <c r="C11" s="371"/>
      <c r="D11" s="4"/>
      <c r="E11" s="4"/>
      <c r="F11" s="4"/>
      <c r="G11" s="4"/>
      <c r="H11" s="4"/>
      <c r="I11" s="4"/>
      <c r="J11" s="4"/>
      <c r="K11" s="4"/>
      <c r="L11" s="4"/>
      <c r="M11" s="4"/>
      <c r="N11" s="4"/>
      <c r="O11" s="4"/>
      <c r="P11" s="4"/>
      <c r="Q11" s="4"/>
    </row>
    <row r="12" spans="1:17" ht="27.75" hidden="1" customHeight="1">
      <c r="A12" s="305" t="s">
        <v>3316</v>
      </c>
      <c r="B12" s="370" t="s">
        <v>3317</v>
      </c>
      <c r="C12" s="371"/>
      <c r="D12" s="4"/>
      <c r="E12" s="4"/>
      <c r="F12" s="4"/>
      <c r="G12" s="4"/>
      <c r="H12" s="4"/>
      <c r="I12" s="4"/>
      <c r="J12" s="4"/>
      <c r="K12" s="4"/>
      <c r="L12" s="4"/>
      <c r="M12" s="4"/>
      <c r="N12" s="4"/>
      <c r="O12" s="4"/>
      <c r="P12" s="4"/>
      <c r="Q12" s="4"/>
    </row>
    <row r="13" spans="1:17" ht="27.75" hidden="1" customHeight="1">
      <c r="A13" s="305" t="s">
        <v>3318</v>
      </c>
      <c r="B13" s="370" t="s">
        <v>3319</v>
      </c>
      <c r="C13" s="371"/>
      <c r="D13" s="4"/>
      <c r="E13" s="4"/>
      <c r="F13" s="4"/>
      <c r="G13" s="4"/>
      <c r="H13" s="4"/>
      <c r="I13" s="4"/>
      <c r="J13" s="4"/>
      <c r="K13" s="4"/>
      <c r="L13" s="4"/>
      <c r="M13" s="4"/>
      <c r="N13" s="4"/>
      <c r="O13" s="4"/>
      <c r="P13" s="4"/>
      <c r="Q13" s="4"/>
    </row>
    <row r="14" spans="1:17" ht="45.75" hidden="1" customHeight="1">
      <c r="A14" s="305" t="s">
        <v>3320</v>
      </c>
      <c r="B14" s="370" t="s">
        <v>3321</v>
      </c>
      <c r="C14" s="371"/>
      <c r="D14" s="4"/>
      <c r="E14" s="4"/>
      <c r="F14" s="4"/>
      <c r="G14" s="4"/>
      <c r="H14" s="4"/>
      <c r="I14" s="4"/>
      <c r="J14" s="4"/>
      <c r="K14" s="4"/>
      <c r="L14" s="4"/>
      <c r="M14" s="4"/>
      <c r="N14" s="4"/>
      <c r="O14" s="4"/>
      <c r="P14" s="4"/>
      <c r="Q14" s="4"/>
    </row>
    <row r="15" spans="1:17" ht="45.75" hidden="1" customHeight="1">
      <c r="A15" s="305" t="s">
        <v>3322</v>
      </c>
      <c r="B15" s="370" t="s">
        <v>3323</v>
      </c>
      <c r="C15" s="371"/>
      <c r="D15" s="4"/>
      <c r="E15" s="4"/>
      <c r="F15" s="4"/>
      <c r="G15" s="4"/>
      <c r="H15" s="4"/>
      <c r="I15" s="4"/>
      <c r="J15" s="4"/>
      <c r="K15" s="4"/>
      <c r="L15" s="4"/>
      <c r="M15" s="4"/>
      <c r="N15" s="4"/>
      <c r="O15" s="4"/>
      <c r="P15" s="4"/>
      <c r="Q15" s="4"/>
    </row>
    <row r="16" spans="1:17" ht="51" hidden="1" customHeight="1">
      <c r="A16" s="305" t="s">
        <v>3324</v>
      </c>
      <c r="B16" s="370" t="s">
        <v>3325</v>
      </c>
      <c r="C16" s="371"/>
      <c r="D16" s="4"/>
      <c r="E16" s="4"/>
      <c r="F16" s="4"/>
      <c r="G16" s="4"/>
      <c r="H16" s="4"/>
      <c r="I16" s="4"/>
      <c r="J16" s="4"/>
      <c r="K16" s="4"/>
      <c r="L16" s="4"/>
      <c r="M16" s="4"/>
      <c r="N16" s="4"/>
      <c r="O16" s="4"/>
      <c r="P16" s="4"/>
      <c r="Q16" s="4"/>
    </row>
    <row r="17" spans="1:17" ht="27.75" hidden="1" customHeight="1">
      <c r="A17" s="305" t="s">
        <v>3326</v>
      </c>
      <c r="B17" s="370" t="s">
        <v>3327</v>
      </c>
      <c r="C17" s="371"/>
      <c r="D17" s="4"/>
      <c r="E17" s="4"/>
      <c r="F17" s="4"/>
      <c r="G17" s="4"/>
      <c r="H17" s="4"/>
      <c r="I17" s="4"/>
      <c r="J17" s="4"/>
      <c r="K17" s="4"/>
      <c r="L17" s="4"/>
      <c r="M17" s="4"/>
      <c r="N17" s="4"/>
      <c r="O17" s="4"/>
      <c r="P17" s="4"/>
      <c r="Q17" s="4"/>
    </row>
    <row r="18" spans="1:17" ht="27.75" hidden="1" customHeight="1">
      <c r="A18" s="305" t="s">
        <v>3328</v>
      </c>
      <c r="B18" s="370" t="s">
        <v>3329</v>
      </c>
      <c r="C18" s="371"/>
      <c r="D18" s="4"/>
      <c r="E18" s="4"/>
      <c r="F18" s="4"/>
      <c r="G18" s="4"/>
      <c r="H18" s="4"/>
      <c r="I18" s="4"/>
      <c r="J18" s="4"/>
      <c r="K18" s="4"/>
      <c r="L18" s="4"/>
      <c r="M18" s="4"/>
      <c r="N18" s="4"/>
      <c r="O18" s="4"/>
      <c r="P18" s="4"/>
      <c r="Q18" s="4"/>
    </row>
    <row r="19" spans="1:17" ht="45" hidden="1" customHeight="1">
      <c r="A19" s="305" t="s">
        <v>3328</v>
      </c>
      <c r="B19" s="370" t="s">
        <v>3330</v>
      </c>
      <c r="C19" s="371"/>
      <c r="D19" s="4"/>
      <c r="E19" s="4"/>
      <c r="F19" s="4"/>
      <c r="G19" s="4"/>
      <c r="H19" s="4"/>
      <c r="I19" s="4"/>
      <c r="J19" s="4"/>
      <c r="K19" s="4"/>
      <c r="L19" s="4"/>
      <c r="M19" s="4"/>
      <c r="N19" s="4"/>
      <c r="O19" s="4"/>
      <c r="P19" s="4"/>
      <c r="Q19" s="4"/>
    </row>
    <row r="20" spans="1:17" ht="45" hidden="1" customHeight="1">
      <c r="A20" s="305" t="s">
        <v>3331</v>
      </c>
      <c r="B20" s="370" t="s">
        <v>3332</v>
      </c>
      <c r="C20" s="371"/>
      <c r="D20" s="4"/>
      <c r="E20" s="4"/>
      <c r="F20" s="4"/>
      <c r="G20" s="4"/>
      <c r="H20" s="4"/>
      <c r="I20" s="4"/>
      <c r="J20" s="4"/>
      <c r="K20" s="4"/>
      <c r="L20" s="4"/>
      <c r="M20" s="4"/>
      <c r="N20" s="4"/>
      <c r="O20" s="4"/>
      <c r="P20" s="4"/>
      <c r="Q20" s="4"/>
    </row>
    <row r="21" spans="1:17" ht="30" hidden="1" customHeight="1">
      <c r="A21" s="305" t="s">
        <v>3333</v>
      </c>
      <c r="B21" s="370" t="s">
        <v>3334</v>
      </c>
      <c r="C21" s="371"/>
      <c r="D21" s="4"/>
      <c r="E21" s="4"/>
      <c r="F21" s="4"/>
      <c r="G21" s="4"/>
      <c r="H21" s="4"/>
      <c r="I21" s="4"/>
      <c r="J21" s="4"/>
      <c r="K21" s="4"/>
      <c r="L21" s="4"/>
      <c r="M21" s="4"/>
      <c r="N21" s="4"/>
      <c r="O21" s="4"/>
      <c r="P21" s="4"/>
      <c r="Q21" s="4"/>
    </row>
    <row r="22" spans="1:17" ht="30" hidden="1" customHeight="1">
      <c r="A22" s="305" t="s">
        <v>3335</v>
      </c>
      <c r="B22" s="370" t="s">
        <v>3336</v>
      </c>
      <c r="C22" s="371"/>
      <c r="D22" s="4"/>
      <c r="E22" s="4"/>
      <c r="F22" s="4"/>
      <c r="G22" s="4"/>
      <c r="H22" s="4"/>
      <c r="I22" s="4"/>
      <c r="J22" s="4"/>
      <c r="K22" s="4"/>
      <c r="L22" s="4"/>
      <c r="M22" s="4"/>
      <c r="N22" s="4"/>
      <c r="O22" s="4"/>
      <c r="P22" s="4"/>
      <c r="Q22" s="4"/>
    </row>
    <row r="23" spans="1:17" ht="30" hidden="1" customHeight="1">
      <c r="A23" s="305" t="s">
        <v>3337</v>
      </c>
      <c r="B23" s="370" t="s">
        <v>3338</v>
      </c>
      <c r="C23" s="371"/>
      <c r="D23" s="4"/>
      <c r="E23" s="4"/>
      <c r="F23" s="4"/>
      <c r="G23" s="4"/>
      <c r="H23" s="4"/>
      <c r="I23" s="4"/>
      <c r="J23" s="4"/>
      <c r="K23" s="4"/>
      <c r="L23" s="4"/>
      <c r="M23" s="4"/>
      <c r="N23" s="4"/>
      <c r="O23" s="4"/>
      <c r="P23" s="4"/>
      <c r="Q23" s="4"/>
    </row>
    <row r="24" spans="1:17" ht="30" hidden="1" customHeight="1">
      <c r="A24" s="305" t="s">
        <v>3339</v>
      </c>
      <c r="B24" s="370" t="s">
        <v>3340</v>
      </c>
      <c r="C24" s="371"/>
      <c r="D24" s="4"/>
      <c r="E24" s="4"/>
      <c r="F24" s="4"/>
      <c r="G24" s="4"/>
      <c r="H24" s="4"/>
      <c r="I24" s="4"/>
      <c r="J24" s="4"/>
      <c r="K24" s="4"/>
      <c r="L24" s="4"/>
      <c r="M24" s="4"/>
      <c r="N24" s="4"/>
      <c r="O24" s="4"/>
      <c r="P24" s="4"/>
      <c r="Q24" s="4"/>
    </row>
    <row r="25" spans="1:17" ht="30" hidden="1" customHeight="1">
      <c r="A25" s="305" t="s">
        <v>3341</v>
      </c>
      <c r="B25" s="370" t="s">
        <v>3342</v>
      </c>
      <c r="C25" s="371"/>
      <c r="D25" s="4"/>
      <c r="E25" s="4"/>
      <c r="F25" s="4"/>
      <c r="G25" s="4"/>
      <c r="H25" s="4"/>
      <c r="I25" s="4"/>
      <c r="J25" s="4"/>
      <c r="K25" s="4"/>
      <c r="L25" s="4"/>
      <c r="M25" s="4"/>
      <c r="N25" s="4"/>
      <c r="O25" s="4"/>
      <c r="P25" s="4"/>
      <c r="Q25" s="4"/>
    </row>
    <row r="26" spans="1:17" ht="30" hidden="1" customHeight="1">
      <c r="A26" s="305" t="s">
        <v>3343</v>
      </c>
      <c r="B26" s="370" t="s">
        <v>3344</v>
      </c>
      <c r="C26" s="371"/>
      <c r="D26" s="4"/>
      <c r="E26" s="4"/>
      <c r="F26" s="4"/>
      <c r="G26" s="4"/>
      <c r="H26" s="4"/>
      <c r="I26" s="4"/>
      <c r="J26" s="4"/>
      <c r="K26" s="4"/>
      <c r="L26" s="4"/>
      <c r="M26" s="4"/>
      <c r="N26" s="4"/>
      <c r="O26" s="4"/>
      <c r="P26" s="4"/>
      <c r="Q26" s="4"/>
    </row>
    <row r="27" spans="1:17" ht="70.5" hidden="1" customHeight="1">
      <c r="A27" s="305" t="s">
        <v>3345</v>
      </c>
      <c r="B27" s="370" t="s">
        <v>3346</v>
      </c>
      <c r="C27" s="371"/>
      <c r="D27" s="4"/>
      <c r="E27" s="4"/>
      <c r="F27" s="4"/>
      <c r="G27" s="4"/>
      <c r="H27" s="4"/>
      <c r="I27" s="4"/>
      <c r="J27" s="4"/>
      <c r="K27" s="4"/>
      <c r="L27" s="4"/>
      <c r="M27" s="4"/>
      <c r="N27" s="4"/>
      <c r="O27" s="4"/>
      <c r="P27" s="4"/>
      <c r="Q27" s="4"/>
    </row>
    <row r="28" spans="1:17" ht="48" hidden="1" customHeight="1">
      <c r="A28" s="305" t="s">
        <v>3347</v>
      </c>
      <c r="B28" s="370" t="s">
        <v>3348</v>
      </c>
      <c r="C28" s="371"/>
      <c r="D28" s="4"/>
      <c r="E28" s="4"/>
      <c r="F28" s="4"/>
      <c r="G28" s="4"/>
      <c r="H28" s="4"/>
      <c r="I28" s="4"/>
      <c r="J28" s="4"/>
      <c r="K28" s="4"/>
      <c r="L28" s="4"/>
      <c r="M28" s="4"/>
      <c r="N28" s="4"/>
      <c r="O28" s="4"/>
      <c r="P28" s="4"/>
      <c r="Q28" s="4"/>
    </row>
    <row r="29" spans="1:17" ht="100.5" hidden="1" customHeight="1">
      <c r="A29" s="305" t="s">
        <v>3349</v>
      </c>
      <c r="B29" s="370" t="s">
        <v>3350</v>
      </c>
      <c r="C29" s="371"/>
      <c r="D29" s="4"/>
      <c r="E29" s="4"/>
      <c r="F29" s="4"/>
      <c r="G29" s="4"/>
      <c r="H29" s="4"/>
      <c r="I29" s="4"/>
      <c r="J29" s="4"/>
      <c r="K29" s="4"/>
      <c r="L29" s="4"/>
      <c r="M29" s="4"/>
      <c r="N29" s="4"/>
      <c r="O29" s="4"/>
      <c r="P29" s="4"/>
      <c r="Q29" s="4"/>
    </row>
    <row r="30" spans="1:17" ht="45" hidden="1" customHeight="1">
      <c r="A30" s="305" t="s">
        <v>3351</v>
      </c>
      <c r="B30" s="370" t="s">
        <v>3352</v>
      </c>
      <c r="C30" s="371"/>
      <c r="D30" s="4"/>
      <c r="E30" s="4"/>
      <c r="F30" s="4"/>
      <c r="G30" s="4"/>
      <c r="H30" s="4"/>
      <c r="I30" s="4"/>
      <c r="J30" s="4"/>
      <c r="K30" s="4"/>
      <c r="L30" s="4"/>
      <c r="M30" s="4"/>
      <c r="N30" s="4"/>
      <c r="O30" s="4"/>
      <c r="P30" s="4"/>
      <c r="Q30" s="4"/>
    </row>
    <row r="31" spans="1:17" ht="45" hidden="1" customHeight="1">
      <c r="A31" s="305" t="s">
        <v>3353</v>
      </c>
      <c r="B31" s="370" t="s">
        <v>3354</v>
      </c>
      <c r="C31" s="371"/>
      <c r="D31" s="4"/>
      <c r="E31" s="4"/>
      <c r="F31" s="4"/>
      <c r="G31" s="4"/>
      <c r="H31" s="4"/>
      <c r="I31" s="4"/>
      <c r="J31" s="4"/>
      <c r="K31" s="4"/>
      <c r="L31" s="4"/>
      <c r="M31" s="4"/>
      <c r="N31" s="4"/>
      <c r="O31" s="4"/>
      <c r="P31" s="4"/>
      <c r="Q31" s="4"/>
    </row>
    <row r="32" spans="1:17" ht="45" hidden="1" customHeight="1">
      <c r="A32" s="305" t="s">
        <v>3355</v>
      </c>
      <c r="B32" s="370" t="s">
        <v>3356</v>
      </c>
      <c r="C32" s="371"/>
      <c r="D32" s="4"/>
      <c r="E32" s="4"/>
      <c r="F32" s="4"/>
      <c r="G32" s="4"/>
      <c r="H32" s="4"/>
      <c r="I32" s="4"/>
      <c r="J32" s="4"/>
      <c r="K32" s="4"/>
      <c r="L32" s="4"/>
      <c r="M32" s="4"/>
      <c r="N32" s="4"/>
      <c r="O32" s="4"/>
      <c r="P32" s="4"/>
      <c r="Q32" s="4"/>
    </row>
    <row r="33" spans="1:17" ht="72" hidden="1" customHeight="1">
      <c r="A33" s="305" t="s">
        <v>3357</v>
      </c>
      <c r="B33" s="370" t="s">
        <v>3358</v>
      </c>
      <c r="C33" s="371"/>
      <c r="D33" s="4"/>
      <c r="E33" s="4"/>
      <c r="F33" s="4"/>
      <c r="G33" s="4"/>
      <c r="H33" s="4"/>
      <c r="I33" s="4"/>
      <c r="J33" s="4"/>
      <c r="K33" s="4"/>
      <c r="L33" s="4"/>
      <c r="M33" s="4"/>
      <c r="N33" s="4"/>
      <c r="O33" s="4"/>
      <c r="P33" s="4"/>
      <c r="Q33" s="4"/>
    </row>
    <row r="34" spans="1:17" ht="79.5" hidden="1" customHeight="1">
      <c r="A34" s="305" t="s">
        <v>3359</v>
      </c>
      <c r="B34" s="370" t="s">
        <v>3360</v>
      </c>
      <c r="C34" s="371"/>
      <c r="D34" s="4"/>
      <c r="E34" s="4"/>
      <c r="F34" s="4"/>
      <c r="G34" s="4"/>
      <c r="H34" s="4"/>
      <c r="I34" s="4"/>
      <c r="J34" s="4"/>
      <c r="K34" s="4"/>
      <c r="L34" s="4"/>
      <c r="M34" s="4"/>
      <c r="N34" s="4"/>
      <c r="O34" s="4"/>
      <c r="P34" s="4"/>
      <c r="Q34" s="4"/>
    </row>
    <row r="35" spans="1:17" ht="70.5" hidden="1" customHeight="1">
      <c r="A35" s="305" t="s">
        <v>3361</v>
      </c>
      <c r="B35" s="370" t="s">
        <v>3362</v>
      </c>
      <c r="C35" s="371"/>
      <c r="D35" s="4"/>
      <c r="E35" s="4"/>
      <c r="F35" s="4"/>
      <c r="G35" s="4"/>
      <c r="H35" s="4"/>
      <c r="I35" s="4"/>
      <c r="J35" s="4"/>
      <c r="K35" s="4"/>
      <c r="L35" s="4"/>
      <c r="M35" s="4"/>
      <c r="N35" s="4"/>
      <c r="O35" s="4"/>
      <c r="P35" s="4"/>
      <c r="Q35" s="4"/>
    </row>
    <row r="36" spans="1:17" ht="45.75" hidden="1" customHeight="1">
      <c r="A36" s="305" t="s">
        <v>3363</v>
      </c>
      <c r="B36" s="370" t="s">
        <v>3364</v>
      </c>
      <c r="C36" s="371"/>
      <c r="D36" s="4"/>
      <c r="E36" s="4"/>
      <c r="F36" s="4"/>
      <c r="G36" s="4"/>
      <c r="H36" s="4"/>
      <c r="I36" s="4"/>
      <c r="J36" s="4"/>
      <c r="K36" s="4"/>
      <c r="L36" s="4"/>
      <c r="M36" s="4"/>
      <c r="N36" s="4"/>
      <c r="O36" s="4"/>
      <c r="P36" s="4"/>
      <c r="Q36" s="4"/>
    </row>
    <row r="37" spans="1:17" ht="54.75" hidden="1" customHeight="1">
      <c r="A37" s="305" t="s">
        <v>3365</v>
      </c>
      <c r="B37" s="370" t="s">
        <v>3366</v>
      </c>
      <c r="C37" s="371"/>
      <c r="D37" s="4"/>
      <c r="E37" s="4"/>
      <c r="F37" s="4"/>
      <c r="G37" s="4"/>
      <c r="H37" s="4"/>
      <c r="I37" s="4"/>
      <c r="J37" s="4"/>
      <c r="K37" s="4"/>
      <c r="L37" s="4"/>
      <c r="M37" s="4"/>
      <c r="N37" s="4"/>
      <c r="O37" s="4"/>
      <c r="P37" s="4"/>
      <c r="Q37" s="4"/>
    </row>
    <row r="38" spans="1:17" ht="37.5" hidden="1" customHeight="1">
      <c r="A38" s="305" t="s">
        <v>3367</v>
      </c>
      <c r="B38" s="370" t="s">
        <v>3368</v>
      </c>
      <c r="C38" s="371"/>
      <c r="D38" s="4"/>
      <c r="E38" s="4"/>
      <c r="F38" s="4"/>
      <c r="G38" s="4"/>
      <c r="H38" s="4"/>
      <c r="I38" s="4"/>
      <c r="J38" s="4"/>
      <c r="K38" s="4"/>
      <c r="L38" s="4"/>
      <c r="M38" s="4"/>
      <c r="N38" s="4"/>
      <c r="O38" s="4"/>
      <c r="P38" s="4"/>
      <c r="Q38" s="4"/>
    </row>
    <row r="39" spans="1:17" ht="61.5" hidden="1" customHeight="1">
      <c r="A39" s="305" t="s">
        <v>3369</v>
      </c>
      <c r="B39" s="370" t="s">
        <v>3370</v>
      </c>
      <c r="C39" s="371"/>
      <c r="D39" s="4"/>
      <c r="E39" s="4"/>
      <c r="F39" s="4"/>
      <c r="G39" s="4"/>
      <c r="H39" s="4"/>
      <c r="I39" s="4"/>
      <c r="J39" s="4"/>
      <c r="K39" s="4"/>
      <c r="L39" s="4"/>
      <c r="M39" s="4"/>
      <c r="N39" s="4"/>
      <c r="O39" s="4"/>
      <c r="P39" s="4"/>
      <c r="Q39" s="4"/>
    </row>
    <row r="40" spans="1:17" ht="53.25" hidden="1" customHeight="1">
      <c r="A40" s="305" t="s">
        <v>3371</v>
      </c>
      <c r="B40" s="370" t="s">
        <v>3372</v>
      </c>
      <c r="C40" s="371"/>
      <c r="D40" s="4"/>
      <c r="E40" s="4"/>
      <c r="F40" s="4"/>
      <c r="G40" s="4"/>
      <c r="H40" s="4"/>
      <c r="I40" s="4"/>
      <c r="J40" s="4"/>
      <c r="K40" s="4"/>
      <c r="L40" s="4"/>
      <c r="M40" s="4"/>
      <c r="N40" s="4"/>
      <c r="O40" s="4"/>
      <c r="P40" s="4"/>
      <c r="Q40" s="4"/>
    </row>
    <row r="41" spans="1:17" ht="73.5" hidden="1" customHeight="1">
      <c r="A41" s="305" t="s">
        <v>3373</v>
      </c>
      <c r="B41" s="370" t="s">
        <v>3374</v>
      </c>
      <c r="C41" s="371"/>
      <c r="D41" s="4"/>
      <c r="E41" s="4"/>
      <c r="F41" s="4"/>
      <c r="G41" s="4"/>
      <c r="H41" s="4"/>
      <c r="I41" s="4"/>
      <c r="J41" s="4"/>
      <c r="K41" s="4"/>
      <c r="L41" s="4"/>
      <c r="M41" s="4"/>
      <c r="N41" s="4"/>
      <c r="O41" s="4"/>
      <c r="P41" s="4"/>
      <c r="Q41" s="4"/>
    </row>
    <row r="42" spans="1:17" ht="57.75" hidden="1" customHeight="1">
      <c r="A42" s="305" t="s">
        <v>3375</v>
      </c>
      <c r="B42" s="370" t="s">
        <v>3376</v>
      </c>
      <c r="C42" s="371"/>
      <c r="D42" s="4"/>
      <c r="E42" s="4"/>
      <c r="F42" s="4"/>
      <c r="G42" s="4"/>
      <c r="H42" s="4"/>
      <c r="I42" s="4"/>
      <c r="J42" s="4"/>
      <c r="K42" s="4"/>
      <c r="L42" s="4"/>
      <c r="M42" s="4"/>
      <c r="N42" s="4"/>
      <c r="O42" s="4"/>
      <c r="P42" s="4"/>
      <c r="Q42" s="4"/>
    </row>
    <row r="43" spans="1:17" ht="84" hidden="1" customHeight="1">
      <c r="A43" s="305" t="s">
        <v>3377</v>
      </c>
      <c r="B43" s="370" t="s">
        <v>3378</v>
      </c>
      <c r="C43" s="371"/>
      <c r="D43" s="4"/>
      <c r="E43" s="4"/>
      <c r="F43" s="4"/>
      <c r="G43" s="4"/>
      <c r="H43" s="4"/>
      <c r="I43" s="4"/>
      <c r="J43" s="4"/>
      <c r="K43" s="4"/>
      <c r="L43" s="4"/>
      <c r="M43" s="4"/>
      <c r="N43" s="4"/>
      <c r="O43" s="4"/>
      <c r="P43" s="4"/>
      <c r="Q43" s="4"/>
    </row>
    <row r="44" spans="1:17" ht="48" hidden="1" customHeight="1">
      <c r="A44" s="305" t="s">
        <v>3379</v>
      </c>
      <c r="B44" s="370" t="s">
        <v>3380</v>
      </c>
      <c r="C44" s="371"/>
      <c r="D44" s="4"/>
      <c r="E44" s="4"/>
      <c r="F44" s="4"/>
      <c r="G44" s="4"/>
      <c r="H44" s="4"/>
      <c r="I44" s="4"/>
      <c r="J44" s="4"/>
      <c r="K44" s="4"/>
      <c r="L44" s="4"/>
      <c r="M44" s="4"/>
      <c r="N44" s="4"/>
      <c r="O44" s="4"/>
      <c r="P44" s="4"/>
      <c r="Q44" s="4"/>
    </row>
    <row r="45" spans="1:17" ht="57" hidden="1" customHeight="1">
      <c r="A45" s="305" t="s">
        <v>3381</v>
      </c>
      <c r="B45" s="370" t="s">
        <v>3382</v>
      </c>
      <c r="C45" s="371"/>
      <c r="D45" s="4"/>
      <c r="E45" s="4"/>
      <c r="F45" s="4"/>
      <c r="G45" s="4"/>
      <c r="H45" s="4"/>
      <c r="I45" s="4"/>
      <c r="J45" s="4"/>
      <c r="K45" s="4"/>
      <c r="L45" s="4"/>
      <c r="M45" s="4"/>
      <c r="N45" s="4"/>
      <c r="O45" s="4"/>
      <c r="P45" s="4"/>
      <c r="Q45" s="4"/>
    </row>
    <row r="46" spans="1:17" ht="73.5" hidden="1" customHeight="1">
      <c r="A46" s="305" t="s">
        <v>3383</v>
      </c>
      <c r="B46" s="375" t="s">
        <v>3384</v>
      </c>
      <c r="C46" s="371"/>
      <c r="D46" s="41"/>
      <c r="E46" s="4"/>
      <c r="F46" s="4"/>
      <c r="G46" s="4"/>
      <c r="H46" s="4"/>
      <c r="I46" s="4"/>
      <c r="J46" s="4"/>
      <c r="K46" s="4"/>
      <c r="L46" s="4"/>
      <c r="M46" s="4"/>
      <c r="N46" s="4"/>
      <c r="O46" s="4"/>
      <c r="P46" s="4"/>
      <c r="Q46" s="4"/>
    </row>
    <row r="47" spans="1:17" ht="66" hidden="1" customHeight="1">
      <c r="A47" s="46" t="s">
        <v>3385</v>
      </c>
      <c r="B47" s="376" t="s">
        <v>3386</v>
      </c>
      <c r="C47" s="376"/>
      <c r="D47" s="4"/>
      <c r="E47" s="4"/>
      <c r="F47" s="4"/>
      <c r="G47" s="4"/>
      <c r="H47" s="4"/>
      <c r="I47" s="4"/>
      <c r="J47" s="4"/>
      <c r="K47" s="4"/>
      <c r="L47" s="4"/>
      <c r="M47" s="4"/>
      <c r="N47" s="4"/>
      <c r="O47" s="4"/>
      <c r="P47" s="4"/>
      <c r="Q47" s="4"/>
    </row>
    <row r="48" spans="1:17" ht="123.75" customHeight="1">
      <c r="A48" s="267" t="s">
        <v>3387</v>
      </c>
      <c r="B48" s="374" t="s">
        <v>3388</v>
      </c>
      <c r="C48" s="373"/>
      <c r="D48" s="4"/>
      <c r="E48" s="4"/>
      <c r="F48" s="4"/>
      <c r="G48" s="4"/>
      <c r="H48" s="4"/>
      <c r="I48" s="4"/>
      <c r="J48" s="4"/>
      <c r="K48" s="4"/>
      <c r="L48" s="4"/>
      <c r="M48" s="4"/>
      <c r="N48" s="4"/>
      <c r="O48" s="4"/>
      <c r="P48" s="4"/>
      <c r="Q48" s="4"/>
    </row>
    <row r="49" spans="1:17" ht="34.5" customHeight="1">
      <c r="A49" s="267" t="s">
        <v>3389</v>
      </c>
      <c r="B49" s="372" t="s">
        <v>3390</v>
      </c>
      <c r="C49" s="373"/>
      <c r="D49" s="4"/>
      <c r="E49" s="4"/>
      <c r="F49" s="4"/>
      <c r="G49" s="4"/>
      <c r="H49" s="4"/>
      <c r="I49" s="4"/>
      <c r="J49" s="4"/>
      <c r="K49" s="4"/>
      <c r="L49" s="4"/>
      <c r="M49" s="4"/>
      <c r="N49" s="4"/>
      <c r="O49" s="4"/>
      <c r="P49" s="4"/>
      <c r="Q49" s="4"/>
    </row>
    <row r="50" spans="1:17" ht="34.5" customHeight="1">
      <c r="A50" s="267" t="s">
        <v>3391</v>
      </c>
      <c r="B50" s="372" t="s">
        <v>3392</v>
      </c>
      <c r="C50" s="373"/>
      <c r="D50" s="4"/>
      <c r="E50" s="4"/>
      <c r="F50" s="4"/>
      <c r="G50" s="4"/>
      <c r="H50" s="4"/>
      <c r="I50" s="4"/>
      <c r="J50" s="4"/>
      <c r="K50" s="4"/>
      <c r="L50" s="4"/>
      <c r="M50" s="4"/>
      <c r="N50" s="4"/>
      <c r="O50" s="4"/>
      <c r="P50" s="4"/>
      <c r="Q50" s="4"/>
    </row>
    <row r="51" spans="1:17" ht="31.5" customHeight="1">
      <c r="A51" s="306" t="s">
        <v>3393</v>
      </c>
      <c r="B51" s="370" t="s">
        <v>3394</v>
      </c>
      <c r="C51" s="371"/>
      <c r="D51" s="4"/>
      <c r="E51" s="4"/>
      <c r="F51" s="4"/>
      <c r="G51" s="4"/>
      <c r="H51" s="4"/>
      <c r="I51" s="4"/>
      <c r="J51" s="4"/>
      <c r="K51" s="4"/>
      <c r="L51" s="4"/>
      <c r="M51" s="4"/>
      <c r="N51" s="4"/>
      <c r="O51" s="4"/>
      <c r="P51" s="4"/>
      <c r="Q51" s="4"/>
    </row>
    <row r="52" spans="1:17" ht="31.5" customHeight="1">
      <c r="A52" s="306" t="s">
        <v>3395</v>
      </c>
      <c r="B52" s="370" t="s">
        <v>3396</v>
      </c>
      <c r="C52" s="371"/>
      <c r="D52" s="4"/>
      <c r="E52" s="4"/>
      <c r="F52" s="4"/>
      <c r="G52" s="4"/>
      <c r="H52" s="4"/>
      <c r="I52" s="4"/>
      <c r="J52" s="4"/>
      <c r="K52" s="4"/>
      <c r="L52" s="4"/>
      <c r="M52" s="4"/>
      <c r="N52" s="4"/>
      <c r="O52" s="4"/>
      <c r="P52" s="4"/>
      <c r="Q52" s="4"/>
    </row>
    <row r="53" spans="1:17" ht="31.5" customHeight="1">
      <c r="A53" s="306" t="s">
        <v>3397</v>
      </c>
      <c r="B53" s="370" t="s">
        <v>3398</v>
      </c>
      <c r="C53" s="371"/>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2023-05-24T14:52:41Z</cp:lastPrinted>
  <dcterms:created xsi:type="dcterms:W3CDTF">2022-04-01T05:14:30Z</dcterms:created>
  <dcterms:modified xsi:type="dcterms:W3CDTF">2023-07-06T09:40:36Z</dcterms:modified>
</cp:coreProperties>
</file>